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2DD74D5-199F-4D19-BF02-84BFEF830983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Portada" sheetId="1" r:id="rId1"/>
    <sheet name="Resumen" sheetId="2" r:id="rId2"/>
    <sheet name="Hallazgos" sheetId="3" r:id="rId3"/>
    <sheet name="SEO Técnico" sheetId="4" r:id="rId4"/>
    <sheet name="SEO On-Page" sheetId="5" r:id="rId5"/>
    <sheet name="GEO" sheetId="6" r:id="rId6"/>
    <sheet name="AEO" sheetId="7" r:id="rId7"/>
    <sheet name="Rendimiento" sheetId="8" r:id="rId8"/>
    <sheet name="Plan de Acción" sheetId="9" r:id="rId9"/>
    <sheet name="Inventario Sitemap" sheetId="10" r:id="rId10"/>
  </sheets>
  <definedNames>
    <definedName name="_xlnm._FilterDatabase" localSheetId="2" hidden="1">Hallazgos!$A$2:$J$37</definedName>
    <definedName name="_xlnm._FilterDatabase" localSheetId="4" hidden="1">'SEO On-Page'!$A$2:$L$18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4" i="10" l="1"/>
  <c r="D31" i="9"/>
  <c r="C31" i="9"/>
  <c r="J19" i="5"/>
  <c r="H19" i="5"/>
  <c r="F19" i="5"/>
  <c r="C19" i="5"/>
  <c r="B16" i="2"/>
  <c r="B15" i="2"/>
  <c r="B14" i="2"/>
  <c r="G9" i="2"/>
  <c r="F9" i="2"/>
  <c r="E9" i="2"/>
  <c r="D9" i="2"/>
  <c r="C9" i="2"/>
  <c r="B9" i="2"/>
  <c r="H9" i="2" s="1"/>
  <c r="G8" i="2"/>
  <c r="F8" i="2"/>
  <c r="E8" i="2"/>
  <c r="D8" i="2"/>
  <c r="C8" i="2"/>
  <c r="B8" i="2"/>
  <c r="H8" i="2" s="1"/>
  <c r="G7" i="2"/>
  <c r="F7" i="2"/>
  <c r="E7" i="2"/>
  <c r="D7" i="2"/>
  <c r="C7" i="2"/>
  <c r="B7" i="2"/>
  <c r="H7" i="2" s="1"/>
  <c r="G6" i="2"/>
  <c r="G10" i="2" s="1"/>
  <c r="F6" i="2"/>
  <c r="E6" i="2"/>
  <c r="E10" i="2" s="1"/>
  <c r="D6" i="2"/>
  <c r="C6" i="2"/>
  <c r="C10" i="2" s="1"/>
  <c r="B6" i="2"/>
  <c r="H6" i="2" s="1"/>
  <c r="G5" i="2"/>
  <c r="F5" i="2"/>
  <c r="F10" i="2" s="1"/>
  <c r="E5" i="2"/>
  <c r="D5" i="2"/>
  <c r="D10" i="2" s="1"/>
  <c r="C5" i="2"/>
  <c r="B5" i="2"/>
  <c r="B10" i="2" s="1"/>
  <c r="H5" i="2" l="1"/>
  <c r="H11" i="2" s="1"/>
</calcChain>
</file>

<file path=xl/sharedStrings.xml><?xml version="1.0" encoding="utf-8"?>
<sst xmlns="http://schemas.openxmlformats.org/spreadsheetml/2006/main" count="1065" uniqueCount="669">
  <si>
    <t>AUDITORÍA PROFESIONAL SEO · GEO · AEO</t>
  </si>
  <si>
    <t>Poemia Editorial — poemiaeditorial.com</t>
  </si>
  <si>
    <t>Sitio auditado</t>
  </si>
  <si>
    <t>https://poemiaeditorial.com/</t>
  </si>
  <si>
    <t>Fecha de la auditoría</t>
  </si>
  <si>
    <t>Alcance</t>
  </si>
  <si>
    <t>539 URLs del sitemap.xml · 16 páginas auditadas en profundidad · 12 libros y 8 autores muestreados al azar · robots.txt, sitemap.xml y cabeceras HTTP verificadas · indexación en Google comprobada (operador site:) · presencia externa revisada (redes y menciones)</t>
  </si>
  <si>
    <t>Tecnología detectada</t>
  </si>
  <si>
    <t>Next.js sobre Vercel (prerender estático) · imágenes optimizadas con next/image · fuentes propias woff2 con preload · pasarelas de pago Wompi y Bold</t>
  </si>
  <si>
    <t>Objetivo</t>
  </si>
  <si>
    <t>Diagnosticar el estado del sitio en buscadores tradicionales (SEO), motores generativos como ChatGPT, Perplexity y AI Overviews (GEO) y motores de respuesta como featured snippets y búsqueda por voz (AEO), con la solución concreta para cada problema detectado.</t>
  </si>
  <si>
    <t>ÍNDICE DEL INFORME</t>
  </si>
  <si>
    <t>1. Resumen</t>
  </si>
  <si>
    <t>Puntuaciones por área, métricas clave, prioridades P1 y fortalezas</t>
  </si>
  <si>
    <t>2. Hallazgos</t>
  </si>
  <si>
    <t>Tabla maestra: 35 hallazgos con severidad, evidencia, solución, impacto, esfuerzo y prioridad</t>
  </si>
  <si>
    <t>3. SEO Técnico</t>
  </si>
  <si>
    <t>Diagnóstico en 9 dimensiones: crawlabilidad, indexabilidad, velocidad, móvil, seguridad, URLs, datos estructurados, internacional y contenido</t>
  </si>
  <si>
    <t>4. SEO On-Page</t>
  </si>
  <si>
    <t>Inventario de las 16 páginas clave: títulos, descripciones, H1, contenido, canónicas y schema</t>
  </si>
  <si>
    <t>5. GEO</t>
  </si>
  <si>
    <t>Optimización para motores generativos (ChatGPT, Perplexity, Gemini, AI Overviews)</t>
  </si>
  <si>
    <t>6. AEO</t>
  </si>
  <si>
    <t>Optimización para motores de respuesta (featured snippets, PAA, búsqueda por voz)</t>
  </si>
  <si>
    <t>7. Rendimiento</t>
  </si>
  <si>
    <t>Métricas medidas de peso, caché e imágenes con benchmark y solución</t>
  </si>
  <si>
    <t>8. Plan de Acción</t>
  </si>
  <si>
    <t>27 acciones en 3 fases (0-30, 30-60 y 60-90+ días) con KPI de verificación</t>
  </si>
  <si>
    <t>9. Inventario Sitemap</t>
  </si>
  <si>
    <t>Composición de las 539 URLs y estado de las páginas de muestra</t>
  </si>
  <si>
    <t>LEYENDA DE SEVERIDAD</t>
  </si>
  <si>
    <t>Crítico</t>
  </si>
  <si>
    <t>Corrige ya: afecta la indexación o la primera impresión en resultados de búsqueda</t>
  </si>
  <si>
    <t>Alto</t>
  </si>
  <si>
    <t>Impacto relevante en posicionamiento o visibilidad IA; programar en los primeros 60 días</t>
  </si>
  <si>
    <t>Medio</t>
  </si>
  <si>
    <t>Mejora clara con esfuerzo acotado; planificar en 90 días</t>
  </si>
  <si>
    <t>Bajo</t>
  </si>
  <si>
    <t>Refinamiento; encajar cuando se atiendan las anteriores</t>
  </si>
  <si>
    <t>OK / Fortaleza</t>
  </si>
  <si>
    <t>Aspecto ya bien resuelto: mantenerlo y no romperlo al iterar</t>
  </si>
  <si>
    <t>Informativo</t>
  </si>
  <si>
    <t>Dato o decisión documentada; no requiere acción inmediata</t>
  </si>
  <si>
    <t>NOTA METODOLÓGICA</t>
  </si>
  <si>
    <t>• Puntuación de cada área = 100 − (10×Críticos + 5×Altos + 2×Medios + 1×Bajos), mínimo 0. Los pesos son un supuesto del auditor para ordenar prioridades; la pestaña Hallazgos recalcula todo automáticamente si se editan severidades.</t>
  </si>
  <si>
    <t>• Muestra: 12 de 291 libros y 8 de 211 autores seleccionados al azar + las 16 páginas estructurales. Los porcentajes por patrón (títulos, canónicas) se midieron sobre esa muestra y se proyectan al total.</t>
  </si>
  <si>
    <t>• Limitaciones: sin acceso a Search Console ni analíticas del sitio; datos de campo de Core Web Vitals (LCP/INP/CLS reales de usuarios) no disponibles en esta auditoría — la cuota pública de PageSpeed Insights estaba agotada al momento del análisis; medirlos con Search Console y PageSpeed Insights (ver hallazgo RND-R05).</t>
  </si>
  <si>
    <t>• Fuentes: rastreo directo del sitio (cabeceras HTTP, robots.txt, sitemap.xml, 16 páginas, esquemas JSON-LD y activos estáticos), verificación de indexación en Google y presencia externa en redes y blogs de terceros. Todo el análisis es del 28/10/2026.</t>
  </si>
  <si>
    <t>RESUMEN EJECUTIVO</t>
  </si>
  <si>
    <t>Puntuación global del sitio (media de las 5 áreas, recalculada desde la pestaña Hallazgos):</t>
  </si>
  <si>
    <t>Categoría</t>
  </si>
  <si>
    <t>Puntuación</t>
  </si>
  <si>
    <t>SEO técnico</t>
  </si>
  <si>
    <t>SEO on-page / contenido</t>
  </si>
  <si>
    <t>GEO (motores generativos)</t>
  </si>
  <si>
    <t>AEO (motores de respuesta)</t>
  </si>
  <si>
    <t>Rendimiento y CWV</t>
  </si>
  <si>
    <t>Total hallazgos</t>
  </si>
  <si>
    <t>PUNTUACIÓN GLOBAL (media)</t>
  </si>
  <si>
    <t>HALLAZGOS POR PRIORIDAD</t>
  </si>
  <si>
    <t>P1 — corregir ya (0-30 días)</t>
  </si>
  <si>
    <t>P2 — programar (30-60 días)</t>
  </si>
  <si>
    <t>P3 — planificar (60-90+ días)</t>
  </si>
  <si>
    <t>MÉTRICAS CLAVE DEL SITIO</t>
  </si>
  <si>
    <t>URLs en el sitemap.xml</t>
  </si>
  <si>
    <t>539 (291 libros · 211 autores · 25 blog · 5 colecciones · 17 institucionales)</t>
  </si>
  <si>
    <t>URLs sin etiqueta canonical</t>
  </si>
  <si>
    <t>526 de 539 (97,6%): todos los libros, autores y posts muestreados — hallazgo SEO-T02</t>
  </si>
  <si>
    <t>Títulos con marca duplicada</t>
  </si>
  <si>
    <t>«| Poemia Editorial | Poemia Editorial» en 12/12 libros, 8/8 autores y 7 páginas institucionales — hallazgo SEO-T01</t>
  </si>
  <si>
    <t>Indexación en Google</t>
  </si>
  <si>
    <t>Confirmada: las 10 páginas principales aparecen con el operador site:</t>
  </si>
  <si>
    <t>Redirecciones</t>
  </si>
  <si>
    <t>HTTP→HTTPS, www→dominio y barra final: 308 limpias; 404 real verificado</t>
  </si>
  <si>
    <t>Seguridad</t>
  </si>
  <si>
    <t>HTTPS + HSTS 2 años con preload + CSP completa — muy sólido</t>
  </si>
  <si>
    <t>Datos estructurados</t>
  </si>
  <si>
    <t>Organization, LocalBusiness, FAQPage (5+26 preguntas), Book con ISBN, Product+Offer, Article, Person</t>
  </si>
  <si>
    <t>llms.txt</t>
  </si>
  <si>
    <t>No existe (404) — hallazgo GEO-G01</t>
  </si>
  <si>
    <t>Presencia externa</t>
  </si>
  <si>
    <t>Instagram 4.342 seguidores · Facebook ~1.357 · enlaces desde blogs literarios de terceros</t>
  </si>
  <si>
    <t>PRIORIDADES P1 — EMPEZAR POR AQUÍ</t>
  </si>
  <si>
    <t>SEO-T01</t>
  </si>
  <si>
    <t>Quitar la marca duplicada de los títulos (plantilla generateMetadata)</t>
  </si>
  <si>
    <t>SEO-T02</t>
  </si>
  <si>
    <t>Añadir canonical a libros, autores y blog (526 URLs)</t>
  </si>
  <si>
    <t>GEO-G01</t>
  </si>
  <si>
    <t>Crear llms.txt para orientar a ChatGPT, Perplexity y demás modelos</t>
  </si>
  <si>
    <t>SEO-T03</t>
  </si>
  <si>
    <t>Ampliar las fichas de libro más buscadas (contenido de 300 a 400-600 palabras) — prioridad P2 de alto impacto</t>
  </si>
  <si>
    <t>AEO-A02</t>
  </si>
  <si>
    <t>Reestructurar los posts «cómo...» con respuestas extractables</t>
  </si>
  <si>
    <t>FORTALEZAS A CONSERVAR</t>
  </si>
  <si>
    <t>• Redirecciones y canonicalización de dominio impecables (308)</t>
  </si>
  <si>
    <t>• Seguridad HTTPS/HSTS/CSP de nivel alto</t>
  </si>
  <si>
    <t>• Sitemap completo con fechas de modificación reales</t>
  </si>
  <si>
    <t>• FAQPage con 26 preguntas + 5 en la home (activo AEO)</t>
  </si>
  <si>
    <t>• Schema Book con ISBN y ficha técnica</t>
  </si>
  <si>
    <t>• Caché de assets inmutable (1 año) y CDN en HIT</t>
  </si>
  <si>
    <t>• Imágenes optimizadas y lazy loading</t>
  </si>
  <si>
    <t>• Blog con cluster temático correcto (costos, ISBN, derechos, cómo publicar)</t>
  </si>
  <si>
    <t>TABLA MAESTRA DE HALLAZGOS — con la solución de cada problema</t>
  </si>
  <si>
    <t>ID</t>
  </si>
  <si>
    <t>Severidad</t>
  </si>
  <si>
    <t>Página(s) / ámbito</t>
  </si>
  <si>
    <t>Problema</t>
  </si>
  <si>
    <t>Evidencia (28/10/2026)</t>
  </si>
  <si>
    <t>Solución concreta</t>
  </si>
  <si>
    <t>Impacto</t>
  </si>
  <si>
    <t>Esfuerzo</t>
  </si>
  <si>
    <t>Prioridad</t>
  </si>
  <si>
    <t>291 libros + 211 autores + catálogo, blog, librería, contacto y cotizar</t>
  </si>
  <si>
    <t>La marca se repite dos veces en el título: «| Poemia Editorial | Poemia Editorial»</t>
  </si>
  <si>
    <t>Título de /libros: «Catálogo de libros publicados | Poemia Editorial | Poemia Editorial». Patrón en 12/12 libros, 8/8 autores y 7 páginas institucionales muestreadas</t>
  </si>
  <si>
    <t>En generateMetadata de Next.js: eliminar «| Poemia Editorial» de los títulos base de cada página y usar title.template («%s | Poemia Editorial») para que la marca se añada UNA sola vez. Verificar con: curl -s &lt;url&gt; | grep '&lt;title&gt;'</t>
  </si>
  <si>
    <t>CTR en resultados; percepción de calidad</t>
  </si>
  <si>
    <t>Bajo (1-2 h)</t>
  </si>
  <si>
    <t>P1</t>
  </si>
  <si>
    <t>526/539 URLs: libros, autores y posts</t>
  </si>
  <si>
    <t>Falta la etiqueta canonical en las páginas de libro, autor y blog</t>
  </si>
  <si>
    <t>12/12 libros, 8/8 autores y 3/3 posts muestreados sin &lt;link rel=canonical&gt;. Con parámetros de filtro (?genero=, ?orden=) Google puede indexar duplicados</t>
  </si>
  <si>
    <t>Añadir alternates.canonical en generateMetadata de las rutas /libros/[slug], /autores/[slug] y /blog/[slug], con URL absoluta sin parámetros. Validar una muestra con curl</t>
  </si>
  <si>
    <t>Evita duplicados y dilución de señales</t>
  </si>
  <si>
    <t>Bajo-medio</t>
  </si>
  <si>
    <t>Fichas de libro y de autor</t>
  </si>
  <si>
    <t>Contenido insuficiente (thin content) para competir y ser citado por IA</t>
  </si>
  <si>
    <t>5/12 libros con menos de 300 palabras (mínimo 273); 2/8 autores con menos de 250; media de ficha ~315 palabras</t>
  </si>
  <si>
    <t>Plantilla enriquecida por libro: sinopsis de 400-600 palabras, tabla de contenidos, ficha técnica completa (ISBN, páginas, año, precio), extracto, reseñas y FAQ del título. Bio de autor de 300+ palabras con bibliografía enlazada. Priorizar por demanda</t>
  </si>
  <si>
    <t>Posicionamiento long-tail y citabilidad IA</t>
  </si>
  <si>
    <t>P2</t>
  </si>
  <si>
    <t>SEO-T04</t>
  </si>
  <si>
    <t>robots.txt</t>
  </si>
  <si>
    <t>Sin directivas explícitas para rastreadores de IA (GPTBot, ClaudeBot, PerplexityBot, Google-Extended, CCBot)</t>
  </si>
  <si>
    <t>El robots.txt solo define User-Agent: *; ninguna regla de IA</t>
  </si>
  <si>
    <t>Declarar postura explícita: bloque de User-agent por bot (GPTBot, ClaudeBot, PerplexityBot, Google-Extended) con Allow: / para permitir visibilidad GEO, y documentar la decisión. Revisar reglas de CDN (Cloudflare) que puedan anular el robots.txt</t>
  </si>
  <si>
    <t>Visibilidad en ChatGPT/Perplexity controlada</t>
  </si>
  <si>
    <t>SEO-T05</t>
  </si>
  <si>
    <t>/cotizar</t>
  </si>
  <si>
    <t>La página clave de conversión está casi vacía para el rastreo: 13 palabras, sin H1 y sin datos estructurados</t>
  </si>
  <si>
    <t>Análisis de la página: sin H1, sin JSON-LD, 13 palabras visibles</t>
  </si>
  <si>
    <t>Añadir H1 «Cotiza la publicación de tu libro», párrafo de 50-80 palabras renderizado en servidor y schema Service + mini FAQPage</t>
  </si>
  <si>
    <t>La página de conversión compite en buscadores</t>
  </si>
  <si>
    <t>SEO-T06</t>
  </si>
  <si>
    <t>/libros, /libreria, /blog</t>
  </si>
  <si>
    <t>H1 genéricos o con errores: «Catálogo», «Libreria» (sin tilde), «Blog»</t>
  </si>
  <si>
    <t>H1 extraídos de las tres páginas</t>
  </si>
  <si>
    <t>H1 descriptivos con keyword: «Catálogo de libros publicados», «Librería — compra libros de nuestros autores», «Blog sobre publicación, escritura y edición»</t>
  </si>
  <si>
    <t>Relevancia on-page de las páginas hub</t>
  </si>
  <si>
    <t>SEO-T07</t>
  </si>
  <si>
    <t>Todas las plantillas</t>
  </si>
  <si>
    <t>Una imagen sin atributo alt en cada página auditada (patrón constante)</t>
  </si>
  <si>
    <t>1/17 imágenes sin alt en la home; 1/34 en el catálogo; 1 en cada página muestreada</t>
  </si>
  <si>
    <t>Localizar la imagen (probablemente el logo o un icono decorativo) y añadir alt descriptivo («Poemia Editorial — logo») o alt="" si es puramente decorativa, en la plantilla común</t>
  </si>
  <si>
    <t>Accesibilidad y SEO de imágenes</t>
  </si>
  <si>
    <t>SEO-T08</t>
  </si>
  <si>
    <t>Home</t>
  </si>
  <si>
    <t>Meta description demasiado larga (179 caracteres; se corta ~155)</t>
  </si>
  <si>
    <t>«¿Cuánto cuesta publicar un libro? Cotiza gratis en 2 minutos. Editorial colombiana con 35+ años de experiencia y 2.500+ autores. C…»</t>
  </si>
  <si>
    <t>Reescribir a 140-155 caracteres con CTA al final: «…2.500+ autores publicados. Cotiza gratis en 2 minutos.»</t>
  </si>
  <si>
    <t>CTR de la página principal</t>
  </si>
  <si>
    <t>SEO-T09</t>
  </si>
  <si>
    <t>Open Graph incompleto: faltan og:url, og:type y og:locale (la home sí los tiene)</t>
  </si>
  <si>
    <t>OG de ficha de libro: solo og:description, og:image y og:title</t>
  </si>
  <si>
    <t>Completar el objeto OG en generateMetadata: og:type (book/article), og:url absoluta y og:locale es_CO</t>
  </si>
  <si>
    <t>Vista previa completa al compartir en redes</t>
  </si>
  <si>
    <t>P3</t>
  </si>
  <si>
    <t>SEO-T12</t>
  </si>
  <si>
    <t>Páginas de autor</t>
  </si>
  <si>
    <t>Título demasiado largo (84 caracteres) y con relleno «Autor publicado»</t>
  </si>
  <si>
    <t>«Lauanda Meirielle Dos Santos — Autor publicado | Poemia Editorial | Poemia Editorial»</t>
  </si>
  <si>
    <t>Plantilla de título de autor: «{Nombre} — Autor | Poemia Editorial» (≤60 caracteres)</t>
  </si>
  <si>
    <t>Título íntegro en la SERP</t>
  </si>
  <si>
    <t>SEO-T10</t>
  </si>
  <si>
    <t>Home y catálogo</t>
  </si>
  <si>
    <t>HTML muy pesado: 206 KB en la home y 254 KB en el catálogo (payload RSC de Next.js)</t>
  </si>
  <si>
    <t>content-length de las respuestas HTML</t>
  </si>
  <si>
    <t>Paginar o limitar los ítems por página en el catálogo, revisar las props serializadas embebidas y activar streaming con Suspense</t>
  </si>
  <si>
    <t>Mejora TTFB/LCP en conexiones lentas</t>
  </si>
  <si>
    <t>SEO-T11</t>
  </si>
  <si>
    <t>Schema Book</t>
  </si>
  <si>
    <t>inLanguage con texto libre («Español») en lugar del código ISO 639-1 («es»)</t>
  </si>
  <si>
    <t>JSON-LD de ficha de libro: inLanguage: Español</t>
  </si>
  <si>
    <t>Cambiar a «es» y añadir datePublished, precio/ofertas y aggregateRating cuando existan reseñas</t>
  </si>
  <si>
    <t>Enriquecimiento de resultados</t>
  </si>
  <si>
    <t>OP-P01</t>
  </si>
  <si>
    <t>Blog (24 posts) → catálogo</t>
  </si>
  <si>
    <t>Enlazado interno contextual mejorable entre posts y fichas de libros afines</t>
  </si>
  <si>
    <t>Los 3 posts analizados concentran sus enlaces en navegación y catálogo general; cada tema (ISBN, costos, corrección…) tiene libros afines en el catálogo sin enlazar</t>
  </si>
  <si>
    <t>Añadir 2-3 enlaces contextuales por post hacia libros, colecciones o servicios relacionados + CTA hacia /cotizar</t>
  </si>
  <si>
    <t>Autoridad interna y conversión del blog</t>
  </si>
  <si>
    <t>OP-P02</t>
  </si>
  <si>
    <t>/colecciones</t>
  </si>
  <si>
    <t>Las 5 colecciones no aparecen en la navegación principal</t>
  </si>
  <si>
    <t>Menú: /, /autores, /blog, /contacto, /cotizar, /libreria, /libros, /politicas-editoriales, /preguntas-frecuentes, /sobre-poemia — sin colecciones</t>
  </si>
  <si>
    <t>Añadir «Colecciones» al menú o al pie y enlazar las colecciones desde la home</t>
  </si>
  <si>
    <t>Descubrimiento y crawl de páginas de valor</t>
  </si>
  <si>
    <t>OP-P03</t>
  </si>
  <si>
    <t>El H1 llega sin espacio entre palabras al HTML: «Tu manuscrito merececonvertirse en libro»</t>
  </si>
  <si>
    <t>H1 extraído del HTML: los spans internos pierden el espacio</t>
  </si>
  <si>
    <t>Revisar el markup del H1: unir los spans con espacio o usar un único nodo de texto</t>
  </si>
  <si>
    <t>El H1 es la señal principal de la página</t>
  </si>
  <si>
    <t>OP-P05</t>
  </si>
  <si>
    <t>Proceso editorial</t>
  </si>
  <si>
    <t>No hay página indexable que explique el proceso: robots.txt bloquea /proceso-editorial y /cotizaciones</t>
  </si>
  <si>
    <t>robots.txt: Disallow /proceso-editorial; el proceso solo se explica disperso en el blog</t>
  </si>
  <si>
    <t>Crear página pública «Proceso editorial» con SSR (keyword: «proceso de publicación de un libro») o desbloquear la existente con contenido de 600+ palabras</t>
  </si>
  <si>
    <t>Captura de búsquedas de proceso</t>
  </si>
  <si>
    <t>OP-P04</t>
  </si>
  <si>
    <t>/sobre-poemia</t>
  </si>
  <si>
    <t>Título largo (82 caracteres) que se trunca en la SERP</t>
  </si>
  <si>
    <t>«Sobre Poemia Editorial — 35+ años de experiencia editorial en Colombia | Poemia»</t>
  </si>
  <si>
    <t>Acortar a «Quiénes somos — Poemia Editorial» y mover el posicionamiento a la descripción</t>
  </si>
  <si>
    <t>Sitio completo</t>
  </si>
  <si>
    <t>No existe /llms.txt para orientar a los modelos de lenguaje</t>
  </si>
  <si>
    <t>GET /llms.txt responde 404</t>
  </si>
  <si>
    <t>Crear llms.txt con: qué es Poemia, catálogo y colecciones destacadas, URLs clave, datos de contacto y política de uso de IA</t>
  </si>
  <si>
    <t>Interpretación fiel del sitio por LLMs</t>
  </si>
  <si>
    <t>GEO-G02</t>
  </si>
  <si>
    <t>Libros y autores</t>
  </si>
  <si>
    <t>Contenido demasiado delgado para que los motores generativos lo citen (relacionado con SEO-T03)</t>
  </si>
  <si>
    <t>Fichas de ~300 palabras sin datos, contexto ni citas extraíbles</t>
  </si>
  <si>
    <t>Ampliar sinopsis y bios con contexto editorial, datos concretos y párrafos autosuficientes que una IA pueda citar textualmente</t>
  </si>
  <si>
    <t>Probabilidad de cita en ChatGPT/Perplexity/AI Overviews</t>
  </si>
  <si>
    <t>P1-P2</t>
  </si>
  <si>
    <t>GEO-G03</t>
  </si>
  <si>
    <t>Home y /sobre-poemia</t>
  </si>
  <si>
    <t>Las cifras de autoridad («35+ años», «2.500+ autores») aparecen sin estructura ni contexto citable</t>
  </si>
  <si>
    <t>Las cifras se mencionan en title/description y texto suelto</t>
  </si>
  <si>
    <t>Añadir sección «Poemia en cifras» con las 3-4 estadísticas clave, fecha de actualización y enlaces a la evidencia (catálogo y autores)</t>
  </si>
  <si>
    <t>Citas verificables en respuestas generativas</t>
  </si>
  <si>
    <t>GEO-G04</t>
  </si>
  <si>
    <t>Bios cortas que limitan la autoridad E-E-A-T</t>
  </si>
  <si>
    <t>2/8 autores con menos de 250 palabras</t>
  </si>
  <si>
    <t>Bio ampliada (300+ palabras) con logros, medios donde ha aparecido, enlaces a redes y bibliografía enlazada</t>
  </si>
  <si>
    <t>Autoría reforzada para IA y buscadores</t>
  </si>
  <si>
    <t>GEO-G05</t>
  </si>
  <si>
    <t>Menciones externas concentradas en redes propias y blogs de terceros; baja presencia en prensa y directorios</t>
  </si>
  <si>
    <t>Instagram 4.342 seguidores, Facebook ~1.357; enlaces desde blogs literarios (NTC); sin menciones detectadas en prensa ni directorios editoriales</t>
  </si>
  <si>
    <t>Campaña de menciones: reseñas en blogs literarios, alta en directorios editoriales colombianos, Google Business Profile activo y notas de prensa por novedad</t>
  </si>
  <si>
    <t>Autoridad de marca (correlato conocido de las citas IA)</t>
  </si>
  <si>
    <t>Alto (a plazo)</t>
  </si>
  <si>
    <t>GEO-G07</t>
  </si>
  <si>
    <t>Blog</t>
  </si>
  <si>
    <t>Fechas de publicación/actualización no reforzadas para lectores ni para IA</t>
  </si>
  <si>
    <t>El Article schema existe; no se muestra «Actualizado: …» en el cuerpo ni se envía dateModified</t>
  </si>
  <si>
    <t>Mostrar la fecha visible en cada post y añadir dateModified al Article schema cuando se actualice</t>
  </si>
  <si>
    <t>Frescura interpretable por IA</t>
  </si>
  <si>
    <t>AEO-A01</t>
  </si>
  <si>
    <t>Home + /preguntas-frecuentes</t>
  </si>
  <si>
    <t>FAQPage schema presente y amplio: 5 preguntas en home y 26 en la página de FAQ</t>
  </si>
  <si>
    <t>26 Question/Answer en el JSON-LD de /preguntas-frecuentes</t>
  </si>
  <si>
    <t>Consolidar: verificar que cada pregunta y respuesta del schema sea visible 1:1 en el HTML y mantener respuestas de 40-80 palabras</t>
  </si>
  <si>
    <t>Base sólida para respuestas directas</t>
  </si>
  <si>
    <t>—</t>
  </si>
  <si>
    <t>Blog (posts «cómo…»)</t>
  </si>
  <si>
    <t>Los artículos prácticos carecen de respuestas extractables y de marcado de pregunta/respuesta</t>
  </si>
  <si>
    <t>3/3 posts analizados: 4 H2, sin párrafo-respuesta inmediato ni bloque de preguntas</t>
  </si>
  <si>
    <t>En cada post «cómo…»: párrafo-respuesta de 40-55 palabras justo bajo cada H2 formulado como pregunta, lista de pasos numerada y bloque «Preguntas relacionadas» con schema FAQPage (el marcado ayuda a los motores generativos aunque Google hoy limite los rich results de FAQ)</t>
  </si>
  <si>
    <t>Featured snippets y respuestas de IA</t>
  </si>
  <si>
    <t>AEO-A03</t>
  </si>
  <si>
    <t>Sin tablas comparativas ni listas optimizadas para fragmentos destacados</t>
  </si>
  <si>
    <t>Posts candidatos como «Autopublicación vs editorial tradicional» o «Cuánto cuesta publicar un libro» sin tabla resumen</t>
  </si>
  <si>
    <t>Añadir tabla comparativa arriba del post y listas numeradas cortas en los pasos clave</t>
  </si>
  <si>
    <t>Captura de featured snippets</t>
  </si>
  <si>
    <t>AEO-A04</t>
  </si>
  <si>
    <t>Páginas de servicio</t>
  </si>
  <si>
    <t>Los titulares de las páginas clave no usan el formato pregunta que ya funciona en la home</t>
  </si>
  <si>
    <t>La description de la home («¿Cuánto cuesta publicar un libro?») sí usa el patrón</t>
  </si>
  <si>
    <t>Convertir H2 de las páginas de servicio en las preguntas reales de los usuarios y responderlas debajo</t>
  </si>
  <si>
    <t>Alineación con PAA y búsqueda por voz</t>
  </si>
  <si>
    <t>AEO-A05</t>
  </si>
  <si>
    <t>Sin marcado Speakable (asistentes de voz)</t>
  </si>
  <si>
    <t>No se detecta speakable en el JSON-LD</t>
  </si>
  <si>
    <t>Opcional: añadir speakable a FAQ y posts si se quiere atacar la búsqueda por voz</t>
  </si>
  <si>
    <t>Presencia en asistentes de voz</t>
  </si>
  <si>
    <t>AEO-A06</t>
  </si>
  <si>
    <t>Descripción en formato pregunta+respuesta: patrón AEO correcto</t>
  </si>
  <si>
    <t>«¿Cuánto cuesta publicar un libro? Cotiza gratis en 2 minutos…»</t>
  </si>
  <si>
    <t>Replicar el patrón en las descriptions del catálogo y las colecciones</t>
  </si>
  <si>
    <t>Consistencia AEO</t>
  </si>
  <si>
    <t>RND-R01</t>
  </si>
  <si>
    <t>Assets estáticos</t>
  </si>
  <si>
    <t>Caché óptima de JavaScript: immutable a 1 año y servido desde CDN en HIT</t>
  </si>
  <si>
    <t>cache-control: public,max-age=31536000,immutable · x-vercel-cache: HIT</t>
  </si>
  <si>
    <t>Mantener la configuración actual de Vercel</t>
  </si>
  <si>
    <t>Carga instantánea en visitas repetidas</t>
  </si>
  <si>
    <t>RND-R02</t>
  </si>
  <si>
    <t>Imágenes y fuentes</t>
  </si>
  <si>
    <t>Imágenes optimizadas (next/image, w=384&amp;q=60) con lazy loading y fuentes propias preloaded</t>
  </si>
  <si>
    <t>30/34 imágenes lazy en catálogo; 2 woff2 con preload; 5 recursos preloaded</t>
  </si>
  <si>
    <t>Mantener; seguir usando next/image en todo el sitio</t>
  </si>
  <si>
    <t>LCP saludable en móvil</t>
  </si>
  <si>
    <t>RND-R03</t>
  </si>
  <si>
    <t>Optimizador de imágenes</t>
  </si>
  <si>
    <t>/_next/image responde con max-age=0: el navegador revalida en cada visita</t>
  </si>
  <si>
    <t>cache-control: public, max-age=0, must-revalidate · x-vercel-cache: MISS en primera petición</t>
  </si>
  <si>
    <t>Definir minimumCacheTTL (p. ej. 2678400 s = 31 días) en next.config y versionar las imágenes al cambiarlas</t>
  </si>
  <si>
    <t>Menos revalidaciones, carga más rápida</t>
  </si>
  <si>
    <t>RND-R04</t>
  </si>
  <si>
    <t>HTML</t>
  </si>
  <si>
    <t>Payload HTML excesivo en home y catálogo (206-254 KB) — mismo origen que SEO-T10</t>
  </si>
  <si>
    <t>content-length de las respuestas</t>
  </si>
  <si>
    <t>Paginar el catálogo, limitar props RSC y activar streaming</t>
  </si>
  <si>
    <t>TTFB/LCP en redes móviles</t>
  </si>
  <si>
    <t>RND-R05</t>
  </si>
  <si>
    <t>Core Web Vitals</t>
  </si>
  <si>
    <t>LCP/INP/CLS de campo no disponibles en esta auditoría (cuota pública de PageSpeed Insights agotada al momento del análisis)</t>
  </si>
  <si>
    <t>PSI API devolvió 429 (cuota diaria)</t>
  </si>
  <si>
    <t>Medir con PageSpeed Insights y Search Console (informe CWV) y fijar umbrales: LCP&lt;2,5 s, INP&lt;200 ms, CLS&lt;0,1; revisar mensualmente</t>
  </si>
  <si>
    <t>Datos reales de usuarios para priorizar</t>
  </si>
  <si>
    <t>RND-R06</t>
  </si>
  <si>
    <t>Terceros en la home</t>
  </si>
  <si>
    <t>76 etiquetas de script (chunks de Next.js + pixel de Facebook + pasarelas Wompi/Bold)</t>
  </si>
  <si>
    <t>Recuento de &lt;script&gt; en el HTML de la home</t>
  </si>
  <si>
    <t>Auditar terceros: cargar el pixel y las pasarelas solo donde se usan y con defer; eliminar chunks no usados</t>
  </si>
  <si>
    <t>Menos JavaScript en el camino crítico</t>
  </si>
  <si>
    <t>SEO TÉCNICO — diagnóstico en 9 dimensiones</t>
  </si>
  <si>
    <t>Dimensión</t>
  </si>
  <si>
    <t>Estado</t>
  </si>
  <si>
    <t>Recomendación</t>
  </si>
  <si>
    <t>1. Crawlabilidad</t>
  </si>
  <si>
    <t>OK</t>
  </si>
  <si>
    <t>robots.txt correcto: permite el catálogo y bloquea rutas internas (/login, /api/, /portal…); sitemap.xml con 539 URLs, lastmod reales (19/03/2026 → 28/10/2026) y declarado en robots.txt; sin cadenas de redirección</t>
  </si>
  <si>
    <t>Mantener. Atender al bloqueo de /proceso-editorial (hallazgo OP-P05) y declarar postura de rastreadores de IA (SEO-T04)</t>
  </si>
  <si>
    <t>2. Indexabilidad</t>
  </si>
  <si>
    <t>526/539 URLs sin canonical (libros, autores, posts); muestra del sitemap 10/10 responde 200; sitio indexado en Google (verificado con site:); 404 real verificado</t>
  </si>
  <si>
    <t>Implementar canónicas (SEO-T02) y corregir títulos duplicados (SEO-T01) — es la máxima prioridad</t>
  </si>
  <si>
    <t>3. Velocidad y CWV</t>
  </si>
  <si>
    <t>Mejorable</t>
  </si>
  <si>
    <t>HTML de 206-254 KB; JS con caché immutable 1 año (CDN HIT); optimizador de imágenes con max-age=0; fuentes propias preloaded; CWV de campo no disponibles en esta auditoría</t>
  </si>
  <si>
    <t>Reducir payload HTML (SEO-T10/RND-R04), configurar minimumCacheTTL (RND-R03) y medir CWV mensualmente (RND-R05)</t>
  </si>
  <si>
    <t>4. Mobile</t>
  </si>
  <si>
    <t>Viewport correcto en las 16 páginas auditadas; diseño responsive Next.js; imágenes con next/image y lazy loading</t>
  </si>
  <si>
    <t>Mantener; revisar tap targets y fuentes con Lighthouse en la próxima iteración</t>
  </si>
  <si>
    <t>5. Seguridad y HTTPS</t>
  </si>
  <si>
    <t>HTTPS con redirección 308 desde HTTP; HSTS 2 años con preload; CSP completa y bien construida; X-Frame-Options DENY; Referrer-Policy y Permissions-Policy correctas</t>
  </si>
  <si>
    <t>Mantener. Opcional: ocultar x-powered-by (Next.js) por higiene</t>
  </si>
  <si>
    <t>6. Estructura de URL</t>
  </si>
  <si>
    <t>URLs limpias, en minúsculas y con guiones; 308 de www→dominio y de barra final; /LIBROS (mayúsculas) devuelve 404 — sin contenido duplicado por mayúsculas</t>
  </si>
  <si>
    <t>Mantener la convención actual</t>
  </si>
  <si>
    <t>7. Datos estructurados</t>
  </si>
  <si>
    <t>Organization + LocalBusiness con GeoCoordinates y horarios; FAQPage (5 preguntas home + 26 en FAQ); Book con ISBN, páginas e idioma; Product+Offer en librería; Article en blog; ItemList en catálogo; Person en autores</t>
  </si>
  <si>
    <t>Completar Book (datePublished, precio, inLanguage «es»), Article (dateModified) y añadir sameAs con perfiles sociales; validar en Rich Results Test</t>
  </si>
  <si>
    <t>8. Internacional</t>
  </si>
  <si>
    <t>OK (decisión)</t>
  </si>
  <si>
    <t>Sin hreflang en ninguna página; sitio monolingüe en español</t>
  </si>
  <si>
    <t>Correcto tal cual: hreflang no aplica. Si en el futuro se publica en inglés, implementar hreflang con x-default</t>
  </si>
  <si>
    <t>9. Contenido</t>
  </si>
  <si>
    <t>Fichas de libro ~315 palabras de media (5/12 por debajo de 300); bios de autor cortas (2/8 &lt;250); 24 posts de 559-867 palabras</t>
  </si>
  <si>
    <t>Plan de ampliación de fichas y bios (SEO-T03/GEO-G02/GEO-G04); reforzar posts a 900+ palabras en las keywords competitivas</t>
  </si>
  <si>
    <t>SEO ON-PAGE — inventario de las 16 páginas clave</t>
  </si>
  <si>
    <t>URL</t>
  </si>
  <si>
    <t>Título</t>
  </si>
  <si>
    <t>Long.</t>
  </si>
  <si>
    <t>Estado título</t>
  </si>
  <si>
    <t>Meta description</t>
  </si>
  <si>
    <t>Estado desc.</t>
  </si>
  <si>
    <t>H1</t>
  </si>
  <si>
    <t>Palabras</t>
  </si>
  <si>
    <t>Canonical</t>
  </si>
  <si>
    <t>Schema principal</t>
  </si>
  <si>
    <t>Problemas observados</t>
  </si>
  <si>
    <t>Publica tu libro — Editorial colombiana con 35+ años de experiencia | Poemia</t>
  </si>
  <si>
    <t>Largo</t>
  </si>
  <si>
    <t>¿Cuánto cuesta publicar un libro? Cotiza gratis en 2 minutos. Editorial colombiana con 35+ años de experiencia y 2.500+ autores. Corrección, diseño, impresión bajo demanda e ISBN.</t>
  </si>
  <si>
    <t>Larga</t>
  </si>
  <si>
    <t>Tu manuscrito merececonvertirse en libro</t>
  </si>
  <si>
    <t>SÍ</t>
  </si>
  <si>
    <t>Organization + LocalBusiness + FAQPage</t>
  </si>
  <si>
    <t>Título 76 c.; descripción 179 c. (se corta); H1 sin espacio («merececonvertirse»); 1 imagen sin alt; 76 scripts</t>
  </si>
  <si>
    <t>https://poemiaeditorial.com/libros</t>
  </si>
  <si>
    <t>Catálogo de libros publicados | Poemia Editorial | Poemia Editorial</t>
  </si>
  <si>
    <t>Duplicada</t>
  </si>
  <si>
    <t>Explora los libros publicados por Poemia Editorial. Narrativa, poesía, académicos, infantiles y más. Busca por género o autor.</t>
  </si>
  <si>
    <t>Catálogo</t>
  </si>
  <si>
    <t>ItemList + BreadcrumbList</t>
  </si>
  <si>
    <t>Marca duplicada; H1 genérico; 1 imagen sin alt; HTML 254 KB</t>
  </si>
  <si>
    <t>https://poemiaeditorial.com/libros/poemmario</t>
  </si>
  <si>
    <t>PoEmmario — Juan Bustos | Poemia Editorial | Poemia Editorial</t>
  </si>
  <si>
    <t>Un triángulo esencial y vital: El amor, el desamor y la amistad. Este poemario lo desarrolla para todo lector.</t>
  </si>
  <si>
    <t>PoEmmario</t>
  </si>
  <si>
    <t>NO</t>
  </si>
  <si>
    <t>Book + Person + BreadcrumbList</t>
  </si>
  <si>
    <t>Marca duplicada; sin canonical; 242 palabras (thin); OG incompleto</t>
  </si>
  <si>
    <t>https://poemiaeditorial.com/autores/lauanda-meirielle-dos-santos</t>
  </si>
  <si>
    <t>Lauanda Meirielle Dos Santos — Autor publicado | Poemia Editorial | Poemia Editorial</t>
  </si>
  <si>
    <t>Socióloga brasileña de Goianésia, con maestría y experiencia internacional, reconocida por su obra literaria.</t>
  </si>
  <si>
    <t>Lauanda Meirielle Dos Santos</t>
  </si>
  <si>
    <t>Person + Book + BreadcrumbList</t>
  </si>
  <si>
    <t>Marca duplicada; sin canonical; título 84 c.; 291 palabras</t>
  </si>
  <si>
    <t>https://poemiaeditorial.com/blog</t>
  </si>
  <si>
    <t>Blog — Publicación, escritura y edición | Poemia Editorial | Poemia Editorial</t>
  </si>
  <si>
    <t>Corta</t>
  </si>
  <si>
    <t>BreadcrumbList (sin Article)</t>
  </si>
  <si>
    <t>Marca duplicada en título</t>
  </si>
  <si>
    <t>https://poemiaeditorial.com/blog/escritor-folleto-plegable</t>
  </si>
  <si>
    <t>Folleto y plegable: no necesitas un libro para publicar | Poemia Editorial</t>
  </si>
  <si>
    <t>Qué es un folleto y un plegable, cuándo conviene publicar uno en lugar de un libro y cómo se producen.</t>
  </si>
  <si>
    <t>El escritor, el folleto y el plegable</t>
  </si>
  <si>
    <t>Article + BreadcrumbList</t>
  </si>
  <si>
    <t>Sin canonical; 559 palabras (ampliar para keywords competitivas)</t>
  </si>
  <si>
    <t>https://poemiaeditorial.com/blog/clases-de-libros</t>
  </si>
  <si>
    <t>Clases de libros: los tipos que todo escritor debe conocer | Poemia Editorial</t>
  </si>
  <si>
    <t>Los principales tipos y clases de libros que existen: clasificación por contenido, formato y función editorial.</t>
  </si>
  <si>
    <t>Clases de libros</t>
  </si>
  <si>
    <t>Sin canonical; sin bloque de preguntas (AEO-A02)</t>
  </si>
  <si>
    <t>https://poemiaeditorial.com/blog/analisis-de-contenido-en-textos</t>
  </si>
  <si>
    <t>Análisis de contenido en textos: cómo funciona | Poemia Editorial</t>
  </si>
  <si>
    <t>Cómo funciona el análisis de contenido en un manuscrito y por qué es clave en el proceso de corrección editorial.</t>
  </si>
  <si>
    <t>Análisis de contenido en textos</t>
  </si>
  <si>
    <t>https://poemiaeditorial.com/colecciones/aprende-a-leer-bien</t>
  </si>
  <si>
    <t>Aprende a leer bien — Colección | Poemia Editorial</t>
  </si>
  <si>
    <t>Tres libros para leer con profundidad: el porqué, el oficio y la técnica.</t>
  </si>
  <si>
    <t>Aprende a leer bien</t>
  </si>
  <si>
    <t>CollectionPage + AggregateOffer</t>
  </si>
  <si>
    <t>241 palabras (escasa); H1 sin problema</t>
  </si>
  <si>
    <t>https://poemiaeditorial.com/sobre-poemia</t>
  </si>
  <si>
    <t>Sobre Poemia Editorial — 35+ años de experiencia editorial en Colombia | Poemia Editorial</t>
  </si>
  <si>
    <t>Por la expresión libre del pensamiento</t>
  </si>
  <si>
    <t>Organization + Person</t>
  </si>
  <si>
    <t>Título 82 c. (se trunca en SERP)</t>
  </si>
  <si>
    <t>https://poemiaeditorial.com/preguntas-frecuentes</t>
  </si>
  <si>
    <t>Preguntas frecuentes — Todo sobre publicar tu libro | Poemia Editorial | Poemia Editorial</t>
  </si>
  <si>
    <t>Todo lo que necesitas saber para publicar tu libro</t>
  </si>
  <si>
    <t>FAQPage (26 preguntas)</t>
  </si>
  <si>
    <t>Marca duplicada en título (86 c.); 26 preguntas: verificar coincidencia schema↔texto</t>
  </si>
  <si>
    <t>https://poemiaeditorial.com/libreria</t>
  </si>
  <si>
    <t>Libreria — Compra libros en linea | Poemia Editorial | Poemia Editorial</t>
  </si>
  <si>
    <t>Libreria</t>
  </si>
  <si>
    <t>Product + Offer (14 productos)</t>
  </si>
  <si>
    <t>Marca duplicada; H1 «Libreria» sin tilde; Product+Offer correcto (fortaleza)</t>
  </si>
  <si>
    <t>https://poemiaeditorial.com/politicas-editoriales</t>
  </si>
  <si>
    <t>Políticas editoriales | Poemia Editorial</t>
  </si>
  <si>
    <t>Políticas editoriales</t>
  </si>
  <si>
    <t>BreadcrumbList</t>
  </si>
  <si>
    <t>349 palabras (escasa)</t>
  </si>
  <si>
    <t>https://poemiaeditorial.com/contacto</t>
  </si>
  <si>
    <t>Contacto — Escríbenos o visítanos en Cali | Poemia Editorial | Poemia Editorial</t>
  </si>
  <si>
    <t>Contáctanos para publicar tu libro. Estamos en Cali, Colombia. Escríbenos por WhatsApp, email o visita nuestras oficinas.</t>
  </si>
  <si>
    <t>Contacto</t>
  </si>
  <si>
    <t>LocalBusiness + GeoCoordinates</t>
  </si>
  <si>
    <t>Marca duplicada en título; 150 palabras</t>
  </si>
  <si>
    <t>https://poemiaeditorial.com/cotizar</t>
  </si>
  <si>
    <t>Cotiza gratis la publicación de tu libro | Poemia Editorial | Poemia Editorial</t>
  </si>
  <si>
    <t>Recibe una cotización personalizada para publicar tu libro en menos de 2 minutos. Corrección, diseño, impresión e ISBN. Sin compromisos.</t>
  </si>
  <si>
    <t>— (sin H1)</t>
  </si>
  <si>
    <t>— (sin schema)</t>
  </si>
  <si>
    <t>13 palabras; sin H1; sin schema; marca duplicada</t>
  </si>
  <si>
    <t>Resumen de la muestra:</t>
  </si>
  <si>
    <t>páginas</t>
  </si>
  <si>
    <t>Sin canonical:</t>
  </si>
  <si>
    <t>Título duplicado:</t>
  </si>
  <si>
    <t>&lt;300 palabras:</t>
  </si>
  <si>
    <t>GEO — optimización para motores generativos (ChatGPT, Perplexity, Gemini, AI Overviews)</t>
  </si>
  <si>
    <t>Criterio</t>
  </si>
  <si>
    <t>Acción recomendada</t>
  </si>
  <si>
    <t>Acceso de rastreadores de IA</t>
  </si>
  <si>
    <t>Parcial (de facto OK)</t>
  </si>
  <si>
    <t>robots.txt sin reglas específicas de IA → GPTBot, ClaudeBot, PerplexityBot y Google-Extended pueden rastrear hoy por defecto</t>
  </si>
  <si>
    <t>Declarar la postura explícita en robots.txt (hallazgo SEO-T04): bloque User-agent por bot con Allow: /, para que la decisión sea deliberada y sobreviva a cambios de CDN</t>
  </si>
  <si>
    <t>Ausente</t>
  </si>
  <si>
    <t>Crear llms.txt con qué es Poemia, catálogo y colecciones destacadas, URLs clave, contacto y política de uso de IA (GEO-G01)</t>
  </si>
  <si>
    <t>Contenido citable</t>
  </si>
  <si>
    <t>Parcial</t>
  </si>
  <si>
    <t>Las cifras de autoridad («35+ años», «2.500+ autores») van en texto suelto; las fichas (~315 palabras) dan poco contexto extraíble</t>
  </si>
  <si>
    <t>Sección «Poemia en cifras» con fecha de actualización (GEO-G03) y fichas ampliadas con párrafos autosuficientes que una IA pueda citar (GEO-G02/SEO-T03)</t>
  </si>
  <si>
    <t>E-E-A-T y autoría</t>
  </si>
  <si>
    <t>Person schema en autores y posts; bios cortas (2/8 con menos de 250 palabras)</t>
  </si>
  <si>
    <t>Bios ampliadas con logros, medios, enlaces externos y bibliografía (GEO-G04)</t>
  </si>
  <si>
    <t>Menciones externas</t>
  </si>
  <si>
    <t>Instagram 4.342 seguidores y Facebook ~1.357; enlaces desde blogs literarios de terceros (NTC); sin menciones detectadas en prensa ni directorios</t>
  </si>
  <si>
    <t>Campaña de menciones: blogs literarios, directorios editoriales, Google Business Profile y notas de prensa (GEO-G05)</t>
  </si>
  <si>
    <t>Entidad y datos de marca</t>
  </si>
  <si>
    <t>Presente</t>
  </si>
  <si>
    <t>Organization + LocalBusiness con GeoCoordinates, horarios y contacto en home, FAQ y contacto</t>
  </si>
  <si>
    <t>Añadir/enriquecer sameAs con los perfiles sociales (Instagram/Facebook) en el Organization schema</t>
  </si>
  <si>
    <t>Frescura y fechas</t>
  </si>
  <si>
    <t>lastmod del sitemap actualizado hasta hoy; fecha visible y dateModified no reforzadas en posts</t>
  </si>
  <si>
    <t>Mostrar «Actualizado: &lt;fecha&gt;» en cada post y añadir dateModified al Article schema (GEO-G07)</t>
  </si>
  <si>
    <t>FAQ como fuente de respuestas</t>
  </si>
  <si>
    <t>26 preguntas con schema en /preguntas-frecuentes + 5 en la home</t>
  </si>
  <si>
    <t>Mantener y enlazar la FAQ desde las fichas de libros y posts afines</t>
  </si>
  <si>
    <t>AEO — optimización para motores de respuesta (featured snippets, PAA, voz)</t>
  </si>
  <si>
    <t>FAQPage schema</t>
  </si>
  <si>
    <t>5 preguntas en la home y 26 en /preguntas-frecuentes, con marcado Question/Answer</t>
  </si>
  <si>
    <t>Consolidar: respuestas de 40-80 palabras y verificación de coincidencia con el texto visible (siguiente fila)</t>
  </si>
  <si>
    <t>Coincidencia texto ↔ schema</t>
  </si>
  <si>
    <t>Verificar</t>
  </si>
  <si>
    <t>Google exige que el contenido del FAQPage esté visible al usuario; no se comparó línea a línea</t>
  </si>
  <si>
    <t>Comparar cada Q/A del JSON-LD con el HTML visible y corregir cualquier diferencia antes de escalar la FAQ</t>
  </si>
  <si>
    <t>Respuestas extractables en blog</t>
  </si>
  <si>
    <t>3/3 posts analizados con 4 H2, sin párrafo-respuesta inmediato ni bloque de preguntas</t>
  </si>
  <si>
    <t>Párrafo-respuesta de 40-55 palabras bajo cada H2-pregunta + lista de pasos + bloque «Preguntas relacionadas» con FAQPage (AEO-A02)</t>
  </si>
  <si>
    <t>Formato pregunta-respuesta</t>
  </si>
  <si>
    <t>Presente (home)</t>
  </si>
  <si>
    <t>La description de la home usa el patrón: «¿Cuánto cuesta publicar un libro? …»</t>
  </si>
  <si>
    <t>Replicar el patrón en catálogo, colecciones y páginas de servicio (AEO-A04)</t>
  </si>
  <si>
    <t>Listas y tablas para snippets</t>
  </si>
  <si>
    <t>Posts con estructura H2/H3 pero sin tablas comparativas ni listas resumen</t>
  </si>
  <si>
    <t>Tabla comparativa arriba de los posts comparativos («Autopublicación vs editorial tradicional», «Cuánto cuesta publicar un libro») y listas numeradas en los pasos (AEO-A03)</t>
  </si>
  <si>
    <t>Preguntas relacionadas (PAA)</t>
  </si>
  <si>
    <t>Sin sección de preguntas relacionadas en los posts</t>
  </si>
  <si>
    <t>Añadir 3-4 preguntas reales de usuarios por post, con respuestas breves de 40-60 palabras</t>
  </si>
  <si>
    <t>Speakable (voz)</t>
  </si>
  <si>
    <t>Sin marcado speakable en el JSON-LD</t>
  </si>
  <si>
    <t>Opcional: añadir speakable a FAQ y posts si se quiere atacar la búsqueda por voz (AEO-A05)</t>
  </si>
  <si>
    <t>RENDIMIENTO — métricas medidas vs benchmark</t>
  </si>
  <si>
    <t>Métrica</t>
  </si>
  <si>
    <t>Valor medido (28/10/2026)</t>
  </si>
  <si>
    <t>Benchmark</t>
  </si>
  <si>
    <t>Solución / acción</t>
  </si>
  <si>
    <t>HTML de la portada</t>
  </si>
  <si>
    <t>206 KB</t>
  </si>
  <si>
    <t>&lt;150 KB ideal</t>
  </si>
  <si>
    <t>Paginar catálogo/limitar payload RSC y activar streaming (SEO-T10)</t>
  </si>
  <si>
    <t>HTML del catálogo</t>
  </si>
  <si>
    <t>254 KB</t>
  </si>
  <si>
    <t>Limitar ítems por página y revisar props serializadas (RND-R04)</t>
  </si>
  <si>
    <t>Caché de JS estático</t>
  </si>
  <si>
    <t>immutable 1 año · CDN HIT</t>
  </si>
  <si>
    <t>1 año</t>
  </si>
  <si>
    <t>Mantener la configuración de Vercel</t>
  </si>
  <si>
    <t>Caché de imágenes optimizadas</t>
  </si>
  <si>
    <t>max-age=0 (revalida cada visita)</t>
  </si>
  <si>
    <t>&gt;30 días</t>
  </si>
  <si>
    <t>minimumCacheTTL en next.config (RND-R03)</t>
  </si>
  <si>
    <t>Imágenes con lazy loading</t>
  </si>
  <si>
    <t>30/34 en catálogo (88%)</t>
  </si>
  <si>
    <t>&gt;80%</t>
  </si>
  <si>
    <t>Mantener next/image</t>
  </si>
  <si>
    <t>Fuentes</t>
  </si>
  <si>
    <t>woff2 propias con preload (2)</t>
  </si>
  <si>
    <t>Preload de críticas</t>
  </si>
  <si>
    <t>Mantener</t>
  </si>
  <si>
    <t>Scripts en la portada</t>
  </si>
  <si>
    <t>76 etiquetas</t>
  </si>
  <si>
    <t>Mínimo necesario</t>
  </si>
  <si>
    <t>Auditar terceros (pixel, pasarelas) con defer solo donde se usan (RND-R06)</t>
  </si>
  <si>
    <t>Core Web Vitals de campo</t>
  </si>
  <si>
    <t>No disponible — cuota de PageSpeed Insights agotada durante la auditoría</t>
  </si>
  <si>
    <t>LCP&lt;2,5 s · INP&lt;200 ms · CLS&lt;0,1</t>
  </si>
  <si>
    <t>No disponible</t>
  </si>
  <si>
    <t>Medir con PageSpeed Insights y Search Console y fijar línea base (RND-R05)</t>
  </si>
  <si>
    <t>Nota: los valores se midieron con peticiones HTTP directas y cabeceras de respuesta; los CWV de campo requieren datos de usuarios reales (CrUX).</t>
  </si>
  <si>
    <t>PLAN DE ACCIÓN — 27 tareas en 3 fases</t>
  </si>
  <si>
    <t>Ref.</t>
  </si>
  <si>
    <t>Fase</t>
  </si>
  <si>
    <t>Plazo</t>
  </si>
  <si>
    <t>Acción</t>
  </si>
  <si>
    <t>KPI de verificación</t>
  </si>
  <si>
    <t>Fase 1 · 0-30 días</t>
  </si>
  <si>
    <t>Semana 1</t>
  </si>
  <si>
    <t>Corregir la plantilla de títulos en generateMetadata: eliminar «| Poemia Editorial» de los títulos base y usar title.template para añadir la marca UNA vez</t>
  </si>
  <si>
    <t>0 títulos con marca duplicada en 20 URLs de muestra (curl + grep)</t>
  </si>
  <si>
    <t>Añadir canonical absoluta sin parámetros a /libros/[slug], /autores/[slug] y /blog/[slug]</t>
  </si>
  <si>
    <t>100% del sitemap con &lt;link rel=canonical&gt;</t>
  </si>
  <si>
    <t>Semana 1-2</t>
  </si>
  <si>
    <t>Crear /llms.txt con descripción de la editorial, catálogo destacado, URLs clave y política de uso de IA</t>
  </si>
  <si>
    <t>GEO</t>
  </si>
  <si>
    <t>GET /llms.txt → 200</t>
  </si>
  <si>
    <t>Reescribir la meta description de la home a 140-155 caracteres con CTA final</t>
  </si>
  <si>
    <t>SEO on-page</t>
  </si>
  <si>
    <t>Descripción ≤155 caracteres en home</t>
  </si>
  <si>
    <t>Acortar títulos de autor a «{Nombre} — Autor | Poemia Editorial» (≤60 c.)</t>
  </si>
  <si>
    <t>Títulos de autor ≤60 caracteres</t>
  </si>
  <si>
    <t>Semana 2</t>
  </si>
  <si>
    <t>H1 descriptivos con keyword en /libros, /libreria y /blog</t>
  </si>
  <si>
    <t>H1 con keyword en las 3 páginas</t>
  </si>
  <si>
    <t>Unir los spans del H1 de la home (falta el espacio «merece convertirse»)</t>
  </si>
  <si>
    <t>H1 legible y correcto con curl</t>
  </si>
  <si>
    <t>Semana 2-4</t>
  </si>
  <si>
    <t>Reestructurar los 5 posts «cómo…» con párrafo-respuesta tras cada H2-pregunta, lista de pasos y bloque de preguntas relacionadas</t>
  </si>
  <si>
    <t>AEO</t>
  </si>
  <si>
    <t>5 posts con estructura Q&amp;A + FAQPage</t>
  </si>
  <si>
    <t>Establecer línea base de Core Web Vitals con PageSpeed Insights y Search Console</t>
  </si>
  <si>
    <t>Rendimiento</t>
  </si>
  <si>
    <t>LCP, INP y CLS documentados con fecha</t>
  </si>
  <si>
    <t>Fase 2 · 30-60 días</t>
  </si>
  <si>
    <t>Mes 2</t>
  </si>
  <si>
    <t>Ampliar las fichas de los 20 libros con más demanda: sinopsis 400-600 palabras, ficha técnica completa, extracto y FAQ del título</t>
  </si>
  <si>
    <t>SEO técnico/GEO</t>
  </si>
  <si>
    <t>20 fichas ampliadas con 400+ palabras</t>
  </si>
  <si>
    <t>Declarar postura explícita de rastreadores de IA en robots.txt (permitir GPTBot, ClaudeBot, PerplexityBot, Google-Extended)</t>
  </si>
  <si>
    <t>robots.txt con bloque de IA documentado</t>
  </si>
  <si>
    <t>Añadir H1, texto visible en SSR (50-80 palabras) y schema a /cotizar</t>
  </si>
  <si>
    <t>H1 y schema presentes en /cotizar</t>
  </si>
  <si>
    <t>Crear página pública «Proceso editorial» con SSR (keyword: proceso de publicación de un libro)</t>
  </si>
  <si>
    <t>Página indexada y en el sitemap</t>
  </si>
  <si>
    <t>Añadir «Colecciones» a la navegación y enlaces desde la home</t>
  </si>
  <si>
    <t>5 colecciones enlazadas desde nav/pie</t>
  </si>
  <si>
    <t>Sección «Poemia en cifras» con estadísticas citables y fecha de actualización</t>
  </si>
  <si>
    <t>Cifras con estructura y fecha visibles</t>
  </si>
  <si>
    <t>Mes 2-3</t>
  </si>
  <si>
    <t>Ampliar bios de autor a 300+ palabras con bibliografía, medios y redes</t>
  </si>
  <si>
    <t>20 bios ampliadas</t>
  </si>
  <si>
    <t>Mes 3</t>
  </si>
  <si>
    <t>Tabla comparativa y listas en los posts candidatos a featured snippet</t>
  </si>
  <si>
    <t>Tablas/listas publicadas</t>
  </si>
  <si>
    <t>Resolver la imagen sin alt en las plantillas (logo/icono)</t>
  </si>
  <si>
    <t>0 imágenes sin alt en 10 páginas</t>
  </si>
  <si>
    <t>Fase 3 · 60-90+ días</t>
  </si>
  <si>
    <t>Trimestral</t>
  </si>
  <si>
    <t>Ampliar el resto del catálogo por lotes (291 libros)</t>
  </si>
  <si>
    <t>100+ fichas ampliadas por trimestre</t>
  </si>
  <si>
    <t>Continuo</t>
  </si>
  <si>
    <t>Campaña de menciones: blogs literarios, directorios editoriales, Google Business Profile y notas de prensa</t>
  </si>
  <si>
    <t>Medio (a plazo)</t>
  </si>
  <si>
    <t>+10 menciones externas en 6 meses</t>
  </si>
  <si>
    <t>Completar Open Graph (og:url, og:type, og:locale) en libros y autores</t>
  </si>
  <si>
    <t>OG completo en fichas</t>
  </si>
  <si>
    <t>Mes 3-4</t>
  </si>
  <si>
    <t>Reducir el HTML de home y catálogo (paginación, payload RSC, streaming)</t>
  </si>
  <si>
    <t>HTML &lt;150 KB</t>
  </si>
  <si>
    <t>Refinar schema Book: inLanguage «es», datePublished, precio y aggregateRating</t>
  </si>
  <si>
    <t>Schema validado en Rich Results Test</t>
  </si>
  <si>
    <t>Configurar minimumCacheTTL para el optimizador de imágenes</t>
  </si>
  <si>
    <t>/_next/image con caché &gt;30 días</t>
  </si>
  <si>
    <t>Mes 4</t>
  </si>
  <si>
    <t>Auditar scripts de terceros (pixel, pasarelas) y cargarlos con defer solo donde se usan</t>
  </si>
  <si>
    <t>Terceros diferidos o locales a la página</t>
  </si>
  <si>
    <t>Evaluar marcado Speakable para búsqueda por voz</t>
  </si>
  <si>
    <t>Decisión documentada</t>
  </si>
  <si>
    <t>Mostrar fecha de actualización visible y dateModified en el Article schema</t>
  </si>
  <si>
    <t>Fechas visibles y enviadas al schema</t>
  </si>
  <si>
    <t>Tareas totales:</t>
  </si>
  <si>
    <t>INVENTARIO DEL SITEMAP — 539 URLs</t>
  </si>
  <si>
    <t>Sección</t>
  </si>
  <si>
    <t>URLs</t>
  </si>
  <si>
    <t>Observación</t>
  </si>
  <si>
    <t>Portada (/)</t>
  </si>
  <si>
    <t>Índice del sitio con FAQPage y LocalBusiness</t>
  </si>
  <si>
    <t>/libros/[slug]</t>
  </si>
  <si>
    <t>Fichas de libro: sin canonical, marca duplicada en título, contenido medio ~315 palabras</t>
  </si>
  <si>
    <t>/autores/[slug]</t>
  </si>
  <si>
    <t>Perfiles de autor: sin canonical, marca duplicada, bios cortas</t>
  </si>
  <si>
    <t>/blog (+ índice)</t>
  </si>
  <si>
    <t>24 posts + índice: posts sin canonical, sin bloque de preguntas</t>
  </si>
  <si>
    <t>/colecciones/[slug]</t>
  </si>
  <si>
    <t>Páginas de colección con CollectionPage y AggregateOffer</t>
  </si>
  <si>
    <t>/libreria</t>
  </si>
  <si>
    <t>Tienda con Product + Offer — fortaleza</t>
  </si>
  <si>
    <t>Historia y misión con Organization + Person</t>
  </si>
  <si>
    <t>/preguntas-frecuentes</t>
  </si>
  <si>
    <t>FAQ con 26 preguntas y schema FAQPage — fortaleza AEO</t>
  </si>
  <si>
    <t>Formulario de cotización: 13 palabras, sin H1 ni schema</t>
  </si>
  <si>
    <t>/contacto</t>
  </si>
  <si>
    <t>Contacto con LocalBusiness + GeoCoordinates</t>
  </si>
  <si>
    <t>/politicas-editoriales</t>
  </si>
  <si>
    <t>TOTAL</t>
  </si>
  <si>
    <t>Ventana de lastmod</t>
  </si>
  <si>
    <t>19/03/2026 → 28/10/2026</t>
  </si>
  <si>
    <t>Fechas de modificación reales y recientes — buena señal de frescura</t>
  </si>
  <si>
    <t>Muestra verificada (estado 200)</t>
  </si>
  <si>
    <t>https://poemiaeditorial.com/…/poemmario</t>
  </si>
  <si>
    <t>200</t>
  </si>
  <si>
    <t>Verificada el 28/10/2026</t>
  </si>
  <si>
    <t>https://poemiaeditorial.com/…/el-derecho-de-bienes-segunda-edicion</t>
  </si>
  <si>
    <t>https://poemiaeditorial.com/…/el-juez-del-libro-rojo</t>
  </si>
  <si>
    <t>https://poemiaeditorial.com/…/fisica-i</t>
  </si>
  <si>
    <t>https://poemiaeditorial.com/…/felipe-angel</t>
  </si>
  <si>
    <t>https://poemiaeditorial.com/…/educacion-la-paz</t>
  </si>
  <si>
    <t>https://poemiaeditorial.com/…/pacto-de-almas</t>
  </si>
  <si>
    <t>https://poemiaeditorial.com/…/pueblo-yanacona-colombia</t>
  </si>
  <si>
    <t>https://poemiaeditorial.com/…/transicion-energetica-in-justa</t>
  </si>
  <si>
    <t>https://poemiaeditorial.com/…/veintiun-dias-en-el-peloton</t>
  </si>
  <si>
    <t>Nota: robots.txt declara el sitemap y bloquea rutas internas (/login, /api/, /portal, /proceso-editorial, /cotizaciones…). El rastreo de IA no está restringido (ver hallazgo SEO-T04).</t>
  </si>
  <si>
    <t>14 de enero de 2026 (rastreo y verificación en vivo)</t>
  </si>
  <si>
    <t>Informe de auditoría técnica y estratégica · 14 de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</si>
</sst>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"/>
    </font>
    <font>
      <b/>
      <sz val="22"/>
      <color rgb="FFFFFFFF"/>
      <name val="Arial"/>
      <charset val="1"/>
    </font>
    <font>
      <b/>
      <sz val="14"/>
      <color rgb="FF374151"/>
      <name val="Arial"/>
      <charset val="1"/>
    </font>
    <font>
      <sz val="11"/>
      <color rgb="FF6B7280"/>
      <name val="Arial"/>
      <charset val="1"/>
    </font>
    <font>
      <b/>
      <sz val="10"/>
      <color rgb="FF111827"/>
      <name val="Arial"/>
      <charset val="1"/>
    </font>
    <font>
      <sz val="10"/>
      <color rgb="FF111827"/>
      <name val="Arial"/>
      <charset val="1"/>
    </font>
    <font>
      <b/>
      <sz val="11"/>
      <color rgb="FFFFFFFF"/>
      <name val="Arial"/>
      <charset val="1"/>
    </font>
    <font>
      <b/>
      <sz val="10"/>
      <color rgb="FF9C0006"/>
      <name val="Arial"/>
      <charset val="1"/>
    </font>
    <font>
      <b/>
      <sz val="10"/>
      <color rgb="FF8A4B08"/>
      <name val="Arial"/>
      <charset val="1"/>
    </font>
    <font>
      <b/>
      <sz val="10"/>
      <color rgb="FF8A6D00"/>
      <name val="Arial"/>
      <charset val="1"/>
    </font>
    <font>
      <b/>
      <sz val="10"/>
      <color rgb="FF375623"/>
      <name val="Arial"/>
      <charset val="1"/>
    </font>
    <font>
      <b/>
      <sz val="10"/>
      <color rgb="FF006100"/>
      <name val="Arial"/>
      <charset val="1"/>
    </font>
    <font>
      <b/>
      <sz val="10"/>
      <color rgb="FF1F4E79"/>
      <name val="Arial"/>
      <charset val="1"/>
    </font>
    <font>
      <b/>
      <sz val="16"/>
      <color rgb="FFFFFFFF"/>
      <name val="Arial"/>
      <charset val="1"/>
    </font>
    <font>
      <b/>
      <sz val="10"/>
      <color rgb="FFFFFFFF"/>
      <name val="Arial"/>
      <charset val="1"/>
    </font>
    <font>
      <b/>
      <sz val="14"/>
      <color rgb="FF111827"/>
      <name val="Arial"/>
      <charset val="1"/>
    </font>
    <font>
      <sz val="9"/>
      <color rgb="FF6B7280"/>
      <name val="Arial"/>
      <charset val="1"/>
    </font>
    <font>
      <sz val="9"/>
      <color rgb="FF111827"/>
      <name val="Arial"/>
      <charset val="1"/>
    </font>
  </fonts>
  <fills count="13">
    <fill>
      <patternFill patternType="none"/>
    </fill>
    <fill>
      <patternFill patternType="gray125"/>
    </fill>
    <fill>
      <patternFill patternType="solid">
        <fgColor rgb="FF7B2D3B"/>
        <bgColor rgb="FF8A4B08"/>
      </patternFill>
    </fill>
    <fill>
      <patternFill patternType="solid">
        <fgColor rgb="FFF3F4F6"/>
        <bgColor rgb="FFEEF2FF"/>
      </patternFill>
    </fill>
    <fill>
      <patternFill patternType="solid">
        <fgColor rgb="FF1F2937"/>
        <bgColor rgb="FF111827"/>
      </patternFill>
    </fill>
    <fill>
      <patternFill patternType="solid">
        <fgColor rgb="FFFFC7CE"/>
        <bgColor rgb="FFFBD5B5"/>
      </patternFill>
    </fill>
    <fill>
      <patternFill patternType="solid">
        <fgColor rgb="FFFBD5B5"/>
        <bgColor rgb="FFFFC7CE"/>
      </patternFill>
    </fill>
    <fill>
      <patternFill patternType="solid">
        <fgColor rgb="FFFFF3C4"/>
        <bgColor rgb="FFE2EFDA"/>
      </patternFill>
    </fill>
    <fill>
      <patternFill patternType="solid">
        <fgColor rgb="FFE2EFDA"/>
        <bgColor rgb="FFDEEBF7"/>
      </patternFill>
    </fill>
    <fill>
      <patternFill patternType="solid">
        <fgColor rgb="FFC6EFCE"/>
        <bgColor rgb="FFE2EFDA"/>
      </patternFill>
    </fill>
    <fill>
      <patternFill patternType="solid">
        <fgColor rgb="FFDEEBF7"/>
        <bgColor rgb="FFE2EFDA"/>
      </patternFill>
    </fill>
    <fill>
      <patternFill patternType="solid">
        <fgColor rgb="FFEEF2FF"/>
        <bgColor rgb="FFF3F4F6"/>
      </patternFill>
    </fill>
    <fill>
      <patternFill patternType="solid">
        <fgColor rgb="FFF0FDF4"/>
        <b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1D5DB"/>
      </left>
      <right/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6" fillId="0" borderId="2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5" fillId="12" borderId="2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3" fillId="2" borderId="0" xfId="0" applyFont="1" applyFill="1" applyBorder="1" applyAlignment="1">
      <alignment horizontal="left" vertical="center" indent="1"/>
    </xf>
    <xf numFmtId="0" fontId="5" fillId="0" borderId="2" xfId="0" applyFont="1" applyBorder="1" applyAlignment="1">
      <alignment vertical="top" wrapText="1"/>
    </xf>
    <xf numFmtId="0" fontId="3" fillId="0" borderId="0" xfId="0" applyFont="1" applyBorder="1" applyAlignment="1">
      <alignment vertical="center" indent="1"/>
    </xf>
    <xf numFmtId="0" fontId="2" fillId="0" borderId="0" xfId="0" applyFont="1" applyBorder="1" applyAlignment="1">
      <alignment vertical="center" indent="1"/>
    </xf>
    <xf numFmtId="0" fontId="1" fillId="2" borderId="0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 vertical="top" wrapText="1"/>
    </xf>
    <xf numFmtId="0" fontId="9" fillId="7" borderId="1" xfId="0" applyFont="1" applyFill="1" applyBorder="1" applyAlignment="1">
      <alignment horizontal="center" vertical="top" wrapText="1"/>
    </xf>
    <xf numFmtId="0" fontId="10" fillId="8" borderId="1" xfId="0" applyFont="1" applyFill="1" applyBorder="1" applyAlignment="1">
      <alignment horizontal="center" vertical="top" wrapText="1"/>
    </xf>
    <xf numFmtId="0" fontId="11" fillId="9" borderId="1" xfId="0" applyFont="1" applyFill="1" applyBorder="1" applyAlignment="1">
      <alignment horizontal="center" vertical="top" wrapText="1"/>
    </xf>
    <xf numFmtId="0" fontId="12" fillId="1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1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11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vertical="top" wrapText="1"/>
    </xf>
    <xf numFmtId="0" fontId="15" fillId="11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7" fillId="5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vertical="top" wrapText="1"/>
    </xf>
    <xf numFmtId="0" fontId="9" fillId="7" borderId="1" xfId="0" applyFont="1" applyFill="1" applyBorder="1" applyAlignment="1">
      <alignment vertical="top" wrapText="1"/>
    </xf>
    <xf numFmtId="0" fontId="10" fillId="8" borderId="1" xfId="0" applyFont="1" applyFill="1" applyBorder="1" applyAlignment="1">
      <alignment vertical="top" wrapText="1"/>
    </xf>
    <xf numFmtId="0" fontId="11" fillId="9" borderId="1" xfId="0" applyFont="1" applyFill="1" applyBorder="1" applyAlignment="1">
      <alignment vertical="top" wrapText="1"/>
    </xf>
    <xf numFmtId="0" fontId="12" fillId="10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right" vertical="top" wrapText="1"/>
    </xf>
    <xf numFmtId="0" fontId="17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A6D00"/>
      <rgbColor rgb="FF800080"/>
      <rgbColor rgb="FF008080"/>
      <rgbColor rgb="FFFFC7CE"/>
      <rgbColor rgb="FF6B7280"/>
      <rgbColor rgb="FF8B5CF6"/>
      <rgbColor rgb="FF7B2D3B"/>
      <rgbColor rgb="FFFFF3C4"/>
      <rgbColor rgb="FFDEEBF7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6B6D4"/>
      <rgbColor rgb="FFF0FDF4"/>
      <rgbColor rgb="FFC6EFCE"/>
      <rgbColor rgb="FFE2EFDA"/>
      <rgbColor rgb="FFEEF2FF"/>
      <rgbColor rgb="FFF3F4F6"/>
      <rgbColor rgb="FFCC99FF"/>
      <rgbColor rgb="FFFBD5B5"/>
      <rgbColor rgb="FF3B82F6"/>
      <rgbColor rgb="FF33CCCC"/>
      <rgbColor rgb="FF99CC00"/>
      <rgbColor rgb="FFFFCC00"/>
      <rgbColor rgb="FFF59E0B"/>
      <rgbColor rgb="FFEF4444"/>
      <rgbColor rgb="FF64748B"/>
      <rgbColor rgb="FF969696"/>
      <rgbColor rgb="FF375623"/>
      <rgbColor rgb="FF10B981"/>
      <rgbColor rgb="FF111827"/>
      <rgbColor rgb="FF374151"/>
      <rgbColor rgb="FF8A4B08"/>
      <rgbColor rgb="FF7C3AED"/>
      <rgbColor rgb="FF1F4E79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B2D3B"/>
  </sheetPr>
  <dimension ref="A1:B34"/>
  <sheetViews>
    <sheetView showGridLines="0" tabSelected="1" zoomScale="90" zoomScaleNormal="90" workbookViewId="0">
      <selection activeCell="F5" sqref="F5"/>
    </sheetView>
  </sheetViews>
  <sheetFormatPr baseColWidth="10" defaultColWidth="8.7109375" defaultRowHeight="15" x14ac:dyDescent="0.25"/>
  <cols>
    <col min="1" max="1" width="30" customWidth="1"/>
    <col min="2" max="2" width="110" customWidth="1"/>
  </cols>
  <sheetData>
    <row r="1" spans="1:2" ht="43.5" customHeight="1" x14ac:dyDescent="0.25">
      <c r="A1" s="11" t="s">
        <v>0</v>
      </c>
      <c r="B1" s="11"/>
    </row>
    <row r="2" spans="1:2" ht="25.5" customHeight="1" x14ac:dyDescent="0.25">
      <c r="A2" s="10" t="s">
        <v>1</v>
      </c>
      <c r="B2" s="10"/>
    </row>
    <row r="3" spans="1:2" x14ac:dyDescent="0.25">
      <c r="A3" s="9" t="s">
        <v>668</v>
      </c>
      <c r="B3" s="9"/>
    </row>
    <row r="5" spans="1:2" ht="19.5" customHeight="1" x14ac:dyDescent="0.25">
      <c r="A5" s="12" t="s">
        <v>2</v>
      </c>
      <c r="B5" s="13" t="s">
        <v>3</v>
      </c>
    </row>
    <row r="6" spans="1:2" ht="19.5" customHeight="1" x14ac:dyDescent="0.25">
      <c r="A6" s="12" t="s">
        <v>4</v>
      </c>
      <c r="B6" s="13" t="s">
        <v>667</v>
      </c>
    </row>
    <row r="7" spans="1:2" ht="48" customHeight="1" x14ac:dyDescent="0.25">
      <c r="A7" s="12" t="s">
        <v>5</v>
      </c>
      <c r="B7" s="13" t="s">
        <v>6</v>
      </c>
    </row>
    <row r="8" spans="1:2" ht="33.75" customHeight="1" x14ac:dyDescent="0.25">
      <c r="A8" s="12" t="s">
        <v>7</v>
      </c>
      <c r="B8" s="13" t="s">
        <v>8</v>
      </c>
    </row>
    <row r="9" spans="1:2" ht="48" customHeight="1" x14ac:dyDescent="0.25">
      <c r="A9" s="12" t="s">
        <v>9</v>
      </c>
      <c r="B9" s="13" t="s">
        <v>10</v>
      </c>
    </row>
    <row r="11" spans="1:2" x14ac:dyDescent="0.25">
      <c r="A11" s="14" t="s">
        <v>11</v>
      </c>
      <c r="B11" s="15"/>
    </row>
    <row r="12" spans="1:2" ht="18" customHeight="1" x14ac:dyDescent="0.25">
      <c r="A12" s="12" t="s">
        <v>12</v>
      </c>
      <c r="B12" s="13" t="s">
        <v>13</v>
      </c>
    </row>
    <row r="13" spans="1:2" ht="18" customHeight="1" x14ac:dyDescent="0.25">
      <c r="A13" s="12" t="s">
        <v>14</v>
      </c>
      <c r="B13" s="13" t="s">
        <v>15</v>
      </c>
    </row>
    <row r="14" spans="1:2" ht="27.75" customHeight="1" x14ac:dyDescent="0.25">
      <c r="A14" s="12" t="s">
        <v>16</v>
      </c>
      <c r="B14" s="13" t="s">
        <v>17</v>
      </c>
    </row>
    <row r="15" spans="1:2" ht="18" customHeight="1" x14ac:dyDescent="0.25">
      <c r="A15" s="12" t="s">
        <v>18</v>
      </c>
      <c r="B15" s="13" t="s">
        <v>19</v>
      </c>
    </row>
    <row r="16" spans="1:2" ht="18" customHeight="1" x14ac:dyDescent="0.25">
      <c r="A16" s="12" t="s">
        <v>20</v>
      </c>
      <c r="B16" s="13" t="s">
        <v>21</v>
      </c>
    </row>
    <row r="17" spans="1:2" ht="18" customHeight="1" x14ac:dyDescent="0.25">
      <c r="A17" s="12" t="s">
        <v>22</v>
      </c>
      <c r="B17" s="13" t="s">
        <v>23</v>
      </c>
    </row>
    <row r="18" spans="1:2" ht="18" customHeight="1" x14ac:dyDescent="0.25">
      <c r="A18" s="12" t="s">
        <v>24</v>
      </c>
      <c r="B18" s="13" t="s">
        <v>25</v>
      </c>
    </row>
    <row r="19" spans="1:2" ht="18" customHeight="1" x14ac:dyDescent="0.25">
      <c r="A19" s="12" t="s">
        <v>26</v>
      </c>
      <c r="B19" s="13" t="s">
        <v>27</v>
      </c>
    </row>
    <row r="20" spans="1:2" ht="18" customHeight="1" x14ac:dyDescent="0.25">
      <c r="A20" s="12" t="s">
        <v>28</v>
      </c>
      <c r="B20" s="13" t="s">
        <v>29</v>
      </c>
    </row>
    <row r="22" spans="1:2" x14ac:dyDescent="0.25">
      <c r="A22" s="14" t="s">
        <v>30</v>
      </c>
      <c r="B22" s="15"/>
    </row>
    <row r="23" spans="1:2" ht="18" customHeight="1" x14ac:dyDescent="0.25">
      <c r="A23" s="16" t="s">
        <v>31</v>
      </c>
      <c r="B23" s="13" t="s">
        <v>32</v>
      </c>
    </row>
    <row r="24" spans="1:2" ht="18" customHeight="1" x14ac:dyDescent="0.25">
      <c r="A24" s="17" t="s">
        <v>33</v>
      </c>
      <c r="B24" s="13" t="s">
        <v>34</v>
      </c>
    </row>
    <row r="25" spans="1:2" ht="18" customHeight="1" x14ac:dyDescent="0.25">
      <c r="A25" s="18" t="s">
        <v>35</v>
      </c>
      <c r="B25" s="13" t="s">
        <v>36</v>
      </c>
    </row>
    <row r="26" spans="1:2" ht="18" customHeight="1" x14ac:dyDescent="0.25">
      <c r="A26" s="19" t="s">
        <v>37</v>
      </c>
      <c r="B26" s="13" t="s">
        <v>38</v>
      </c>
    </row>
    <row r="27" spans="1:2" ht="18" customHeight="1" x14ac:dyDescent="0.25">
      <c r="A27" s="20" t="s">
        <v>39</v>
      </c>
      <c r="B27" s="13" t="s">
        <v>40</v>
      </c>
    </row>
    <row r="28" spans="1:2" ht="18" customHeight="1" x14ac:dyDescent="0.25">
      <c r="A28" s="21" t="s">
        <v>41</v>
      </c>
      <c r="B28" s="13" t="s">
        <v>42</v>
      </c>
    </row>
    <row r="30" spans="1:2" x14ac:dyDescent="0.25">
      <c r="A30" s="14" t="s">
        <v>43</v>
      </c>
      <c r="B30" s="15"/>
    </row>
    <row r="31" spans="1:2" ht="33.75" customHeight="1" x14ac:dyDescent="0.25">
      <c r="A31" s="8" t="s">
        <v>44</v>
      </c>
      <c r="B31" s="8"/>
    </row>
    <row r="32" spans="1:2" ht="33.75" customHeight="1" x14ac:dyDescent="0.25">
      <c r="A32" s="8" t="s">
        <v>45</v>
      </c>
      <c r="B32" s="8"/>
    </row>
    <row r="33" spans="1:2" ht="48" customHeight="1" x14ac:dyDescent="0.25">
      <c r="A33" s="8" t="s">
        <v>46</v>
      </c>
      <c r="B33" s="8"/>
    </row>
    <row r="34" spans="1:2" ht="48" customHeight="1" x14ac:dyDescent="0.25">
      <c r="A34" s="8" t="s">
        <v>47</v>
      </c>
      <c r="B34" s="8"/>
    </row>
  </sheetData>
  <mergeCells count="7">
    <mergeCell ref="A33:B33"/>
    <mergeCell ref="A34:B34"/>
    <mergeCell ref="A1:B1"/>
    <mergeCell ref="A2:B2"/>
    <mergeCell ref="A3:B3"/>
    <mergeCell ref="A31:B31"/>
    <mergeCell ref="A32:B3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F4444"/>
  </sheetPr>
  <dimension ref="A1:I44"/>
  <sheetViews>
    <sheetView showGridLines="0" topLeftCell="A31" zoomScale="90" zoomScaleNormal="90" workbookViewId="0">
      <selection activeCell="P4" sqref="P4"/>
    </sheetView>
  </sheetViews>
  <sheetFormatPr baseColWidth="10" defaultColWidth="8.7109375" defaultRowHeight="15" x14ac:dyDescent="0.25"/>
  <cols>
    <col min="1" max="1" width="34" customWidth="1"/>
    <col min="2" max="5" width="10" customWidth="1"/>
    <col min="6" max="6" width="16" customWidth="1"/>
    <col min="7" max="7" width="14" customWidth="1"/>
    <col min="8" max="9" width="12" customWidth="1"/>
  </cols>
  <sheetData>
    <row r="1" spans="1:9" ht="33.75" customHeight="1" x14ac:dyDescent="0.25">
      <c r="A1" s="7" t="s">
        <v>48</v>
      </c>
      <c r="B1" s="7"/>
      <c r="C1" s="7"/>
      <c r="D1" s="7"/>
      <c r="E1" s="7"/>
      <c r="F1" s="7"/>
      <c r="G1" s="7"/>
      <c r="H1" s="7"/>
      <c r="I1" s="7"/>
    </row>
    <row r="2" spans="1:9" ht="27.75" customHeight="1" x14ac:dyDescent="0.25">
      <c r="A2" s="6" t="s">
        <v>49</v>
      </c>
      <c r="B2" s="6"/>
      <c r="C2" s="6"/>
    </row>
    <row r="4" spans="1:9" ht="30" customHeight="1" x14ac:dyDescent="0.25">
      <c r="A4" s="23" t="s">
        <v>50</v>
      </c>
      <c r="B4" s="23" t="s">
        <v>31</v>
      </c>
      <c r="C4" s="23" t="s">
        <v>33</v>
      </c>
      <c r="D4" s="23" t="s">
        <v>35</v>
      </c>
      <c r="E4" s="23" t="s">
        <v>37</v>
      </c>
      <c r="F4" s="23" t="s">
        <v>39</v>
      </c>
      <c r="G4" s="23" t="s">
        <v>41</v>
      </c>
      <c r="H4" s="23" t="s">
        <v>51</v>
      </c>
    </row>
    <row r="5" spans="1:9" ht="18" customHeight="1" x14ac:dyDescent="0.25">
      <c r="A5" s="22" t="s">
        <v>52</v>
      </c>
      <c r="B5" s="24">
        <f>COUNTIFS(Hallazgos!$B$2:$B$40,$A5,Hallazgos!$C$2:$C$40,B$4)</f>
        <v>2</v>
      </c>
      <c r="C5" s="24">
        <f>COUNTIFS(Hallazgos!$B$2:$B$40,$A5,Hallazgos!$C$2:$C$40,C$4)</f>
        <v>2</v>
      </c>
      <c r="D5" s="24">
        <f>COUNTIFS(Hallazgos!$B$2:$B$40,$A5,Hallazgos!$C$2:$C$40,D$4)</f>
        <v>6</v>
      </c>
      <c r="E5" s="24">
        <f>COUNTIFS(Hallazgos!$B$2:$B$40,$A5,Hallazgos!$C$2:$C$40,E$4)</f>
        <v>2</v>
      </c>
      <c r="F5" s="24">
        <f>COUNTIFS(Hallazgos!$B$2:$B$40,$A5,Hallazgos!$C$2:$C$40,F$4)</f>
        <v>0</v>
      </c>
      <c r="G5" s="24">
        <f>COUNTIFS(Hallazgos!$B$2:$B$40,$A5,Hallazgos!$C$2:$C$40,G$4)</f>
        <v>0</v>
      </c>
      <c r="H5" s="25">
        <f>MAX(0,100-10*B5-5*C5-2*D5-1*E5)</f>
        <v>56</v>
      </c>
    </row>
    <row r="6" spans="1:9" ht="18" customHeight="1" x14ac:dyDescent="0.25">
      <c r="A6" s="22" t="s">
        <v>53</v>
      </c>
      <c r="B6" s="24">
        <f>COUNTIFS(Hallazgos!$B$2:$B$40,$A6,Hallazgos!$C$2:$C$40,B$4)</f>
        <v>0</v>
      </c>
      <c r="C6" s="24">
        <f>COUNTIFS(Hallazgos!$B$2:$B$40,$A6,Hallazgos!$C$2:$C$40,C$4)</f>
        <v>0</v>
      </c>
      <c r="D6" s="24">
        <f>COUNTIFS(Hallazgos!$B$2:$B$40,$A6,Hallazgos!$C$2:$C$40,D$4)</f>
        <v>4</v>
      </c>
      <c r="E6" s="24">
        <f>COUNTIFS(Hallazgos!$B$2:$B$40,$A6,Hallazgos!$C$2:$C$40,E$4)</f>
        <v>1</v>
      </c>
      <c r="F6" s="24">
        <f>COUNTIFS(Hallazgos!$B$2:$B$40,$A6,Hallazgos!$C$2:$C$40,F$4)</f>
        <v>0</v>
      </c>
      <c r="G6" s="24">
        <f>COUNTIFS(Hallazgos!$B$2:$B$40,$A6,Hallazgos!$C$2:$C$40,G$4)</f>
        <v>0</v>
      </c>
      <c r="H6" s="25">
        <f>MAX(0,100-10*B6-5*C6-2*D6-1*E6)</f>
        <v>91</v>
      </c>
    </row>
    <row r="7" spans="1:9" ht="18" customHeight="1" x14ac:dyDescent="0.25">
      <c r="A7" s="22" t="s">
        <v>54</v>
      </c>
      <c r="B7" s="24">
        <f>COUNTIFS(Hallazgos!$B$2:$B$40,$A7,Hallazgos!$C$2:$C$40,B$4)</f>
        <v>0</v>
      </c>
      <c r="C7" s="24">
        <f>COUNTIFS(Hallazgos!$B$2:$B$40,$A7,Hallazgos!$C$2:$C$40,C$4)</f>
        <v>2</v>
      </c>
      <c r="D7" s="24">
        <f>COUNTIFS(Hallazgos!$B$2:$B$40,$A7,Hallazgos!$C$2:$C$40,D$4)</f>
        <v>3</v>
      </c>
      <c r="E7" s="24">
        <f>COUNTIFS(Hallazgos!$B$2:$B$40,$A7,Hallazgos!$C$2:$C$40,E$4)</f>
        <v>1</v>
      </c>
      <c r="F7" s="24">
        <f>COUNTIFS(Hallazgos!$B$2:$B$40,$A7,Hallazgos!$C$2:$C$40,F$4)</f>
        <v>0</v>
      </c>
      <c r="G7" s="24">
        <f>COUNTIFS(Hallazgos!$B$2:$B$40,$A7,Hallazgos!$C$2:$C$40,G$4)</f>
        <v>0</v>
      </c>
      <c r="H7" s="25">
        <f>MAX(0,100-10*B7-5*C7-2*D7-1*E7)</f>
        <v>83</v>
      </c>
    </row>
    <row r="8" spans="1:9" ht="18" customHeight="1" x14ac:dyDescent="0.25">
      <c r="A8" s="22" t="s">
        <v>55</v>
      </c>
      <c r="B8" s="24">
        <f>COUNTIFS(Hallazgos!$B$2:$B$40,$A8,Hallazgos!$C$2:$C$40,B$4)</f>
        <v>0</v>
      </c>
      <c r="C8" s="24">
        <f>COUNTIFS(Hallazgos!$B$2:$B$40,$A8,Hallazgos!$C$2:$C$40,C$4)</f>
        <v>1</v>
      </c>
      <c r="D8" s="24">
        <f>COUNTIFS(Hallazgos!$B$2:$B$40,$A8,Hallazgos!$C$2:$C$40,D$4)</f>
        <v>2</v>
      </c>
      <c r="E8" s="24">
        <f>COUNTIFS(Hallazgos!$B$2:$B$40,$A8,Hallazgos!$C$2:$C$40,E$4)</f>
        <v>1</v>
      </c>
      <c r="F8" s="24">
        <f>COUNTIFS(Hallazgos!$B$2:$B$40,$A8,Hallazgos!$C$2:$C$40,F$4)</f>
        <v>2</v>
      </c>
      <c r="G8" s="24">
        <f>COUNTIFS(Hallazgos!$B$2:$B$40,$A8,Hallazgos!$C$2:$C$40,G$4)</f>
        <v>0</v>
      </c>
      <c r="H8" s="25">
        <f>MAX(0,100-10*B8-5*C8-2*D8-1*E8)</f>
        <v>90</v>
      </c>
    </row>
    <row r="9" spans="1:9" ht="18" customHeight="1" x14ac:dyDescent="0.25">
      <c r="A9" s="22" t="s">
        <v>56</v>
      </c>
      <c r="B9" s="24">
        <f>COUNTIFS(Hallazgos!$B$2:$B$40,$A9,Hallazgos!$C$2:$C$40,B$4)</f>
        <v>0</v>
      </c>
      <c r="C9" s="24">
        <f>COUNTIFS(Hallazgos!$B$2:$B$40,$A9,Hallazgos!$C$2:$C$40,C$4)</f>
        <v>0</v>
      </c>
      <c r="D9" s="24">
        <f>COUNTIFS(Hallazgos!$B$2:$B$40,$A9,Hallazgos!$C$2:$C$40,D$4)</f>
        <v>2</v>
      </c>
      <c r="E9" s="24">
        <f>COUNTIFS(Hallazgos!$B$2:$B$40,$A9,Hallazgos!$C$2:$C$40,E$4)</f>
        <v>1</v>
      </c>
      <c r="F9" s="24">
        <f>COUNTIFS(Hallazgos!$B$2:$B$40,$A9,Hallazgos!$C$2:$C$40,F$4)</f>
        <v>2</v>
      </c>
      <c r="G9" s="24">
        <f>COUNTIFS(Hallazgos!$B$2:$B$40,$A9,Hallazgos!$C$2:$C$40,G$4)</f>
        <v>1</v>
      </c>
      <c r="H9" s="25">
        <f>MAX(0,100-10*B9-5*C9-2*D9-1*E9)</f>
        <v>95</v>
      </c>
    </row>
    <row r="10" spans="1:9" ht="18" customHeight="1" x14ac:dyDescent="0.25">
      <c r="A10" s="12" t="s">
        <v>57</v>
      </c>
      <c r="B10" s="26">
        <f t="shared" ref="B10:G10" si="0">SUM(B5:B9)</f>
        <v>2</v>
      </c>
      <c r="C10" s="26">
        <f t="shared" si="0"/>
        <v>5</v>
      </c>
      <c r="D10" s="26">
        <f t="shared" si="0"/>
        <v>17</v>
      </c>
      <c r="E10" s="26">
        <f t="shared" si="0"/>
        <v>6</v>
      </c>
      <c r="F10" s="26">
        <f t="shared" si="0"/>
        <v>4</v>
      </c>
      <c r="G10" s="26">
        <f t="shared" si="0"/>
        <v>1</v>
      </c>
      <c r="H10" s="27"/>
    </row>
    <row r="11" spans="1:9" ht="24" customHeight="1" x14ac:dyDescent="0.25">
      <c r="A11" s="6" t="s">
        <v>58</v>
      </c>
      <c r="B11" s="6"/>
      <c r="C11" s="6"/>
      <c r="D11" s="6"/>
      <c r="E11" s="6"/>
      <c r="F11" s="6"/>
      <c r="G11" s="6"/>
      <c r="H11" s="28">
        <f>ROUND(AVERAGE(H5:H10),0)</f>
        <v>83</v>
      </c>
    </row>
    <row r="13" spans="1:9" x14ac:dyDescent="0.25">
      <c r="A13" s="14" t="s">
        <v>59</v>
      </c>
      <c r="B13" s="15"/>
      <c r="C13" s="15"/>
      <c r="D13" s="15"/>
      <c r="E13" s="15"/>
      <c r="F13" s="15"/>
      <c r="G13" s="15"/>
      <c r="H13" s="15"/>
      <c r="I13" s="15"/>
    </row>
    <row r="14" spans="1:9" ht="18" customHeight="1" x14ac:dyDescent="0.25">
      <c r="A14" s="13" t="s">
        <v>60</v>
      </c>
      <c r="B14" s="29">
        <f>COUNTIF(Hallazgos!$J$2:$J$40,"P1")</f>
        <v>4</v>
      </c>
    </row>
    <row r="15" spans="1:9" ht="18" customHeight="1" x14ac:dyDescent="0.25">
      <c r="A15" s="13" t="s">
        <v>61</v>
      </c>
      <c r="B15" s="29">
        <f>COUNTIF(Hallazgos!$J$2:$J$40,"P2")</f>
        <v>16</v>
      </c>
    </row>
    <row r="16" spans="1:9" ht="18" customHeight="1" x14ac:dyDescent="0.25">
      <c r="A16" s="13" t="s">
        <v>62</v>
      </c>
      <c r="B16" s="29">
        <f>COUNTIF(Hallazgos!$J$2:$J$40,"P3")</f>
        <v>12</v>
      </c>
    </row>
    <row r="18" spans="1:9" x14ac:dyDescent="0.25">
      <c r="A18" s="14" t="s">
        <v>63</v>
      </c>
      <c r="B18" s="15"/>
      <c r="C18" s="15"/>
      <c r="D18" s="15"/>
      <c r="E18" s="15"/>
      <c r="F18" s="15"/>
      <c r="G18" s="15"/>
      <c r="H18" s="15"/>
      <c r="I18" s="15"/>
    </row>
    <row r="19" spans="1:9" ht="19.5" customHeight="1" x14ac:dyDescent="0.25">
      <c r="A19" s="22" t="s">
        <v>64</v>
      </c>
      <c r="B19" s="5" t="s">
        <v>65</v>
      </c>
      <c r="C19" s="5"/>
      <c r="D19" s="5"/>
      <c r="E19" s="5"/>
      <c r="F19" s="5"/>
      <c r="G19" s="5"/>
      <c r="H19" s="5"/>
      <c r="I19" s="5"/>
    </row>
    <row r="20" spans="1:9" ht="19.5" customHeight="1" x14ac:dyDescent="0.25">
      <c r="A20" s="22" t="s">
        <v>66</v>
      </c>
      <c r="B20" s="5" t="s">
        <v>67</v>
      </c>
      <c r="C20" s="5"/>
      <c r="D20" s="5"/>
      <c r="E20" s="5"/>
      <c r="F20" s="5"/>
      <c r="G20" s="5"/>
      <c r="H20" s="5"/>
      <c r="I20" s="5"/>
    </row>
    <row r="21" spans="1:9" ht="33.75" customHeight="1" x14ac:dyDescent="0.25">
      <c r="A21" s="22" t="s">
        <v>68</v>
      </c>
      <c r="B21" s="5" t="s">
        <v>69</v>
      </c>
      <c r="C21" s="5"/>
      <c r="D21" s="5"/>
      <c r="E21" s="5"/>
      <c r="F21" s="5"/>
      <c r="G21" s="5"/>
      <c r="H21" s="5"/>
      <c r="I21" s="5"/>
    </row>
    <row r="22" spans="1:9" ht="19.5" customHeight="1" x14ac:dyDescent="0.25">
      <c r="A22" s="22" t="s">
        <v>70</v>
      </c>
      <c r="B22" s="5" t="s">
        <v>71</v>
      </c>
      <c r="C22" s="5"/>
      <c r="D22" s="5"/>
      <c r="E22" s="5"/>
      <c r="F22" s="5"/>
      <c r="G22" s="5"/>
      <c r="H22" s="5"/>
      <c r="I22" s="5"/>
    </row>
    <row r="23" spans="1:9" ht="19.5" customHeight="1" x14ac:dyDescent="0.25">
      <c r="A23" s="22" t="s">
        <v>72</v>
      </c>
      <c r="B23" s="5" t="s">
        <v>73</v>
      </c>
      <c r="C23" s="5"/>
      <c r="D23" s="5"/>
      <c r="E23" s="5"/>
      <c r="F23" s="5"/>
      <c r="G23" s="5"/>
      <c r="H23" s="5"/>
      <c r="I23" s="5"/>
    </row>
    <row r="24" spans="1:9" ht="19.5" customHeight="1" x14ac:dyDescent="0.25">
      <c r="A24" s="22" t="s">
        <v>74</v>
      </c>
      <c r="B24" s="5" t="s">
        <v>75</v>
      </c>
      <c r="C24" s="5"/>
      <c r="D24" s="5"/>
      <c r="E24" s="5"/>
      <c r="F24" s="5"/>
      <c r="G24" s="5"/>
      <c r="H24" s="5"/>
      <c r="I24" s="5"/>
    </row>
    <row r="25" spans="1:9" ht="33.75" customHeight="1" x14ac:dyDescent="0.25">
      <c r="A25" s="22" t="s">
        <v>76</v>
      </c>
      <c r="B25" s="5" t="s">
        <v>77</v>
      </c>
      <c r="C25" s="5"/>
      <c r="D25" s="5"/>
      <c r="E25" s="5"/>
      <c r="F25" s="5"/>
      <c r="G25" s="5"/>
      <c r="H25" s="5"/>
      <c r="I25" s="5"/>
    </row>
    <row r="26" spans="1:9" ht="19.5" customHeight="1" x14ac:dyDescent="0.25">
      <c r="A26" s="22" t="s">
        <v>78</v>
      </c>
      <c r="B26" s="5" t="s">
        <v>79</v>
      </c>
      <c r="C26" s="5"/>
      <c r="D26" s="5"/>
      <c r="E26" s="5"/>
      <c r="F26" s="5"/>
      <c r="G26" s="5"/>
      <c r="H26" s="5"/>
      <c r="I26" s="5"/>
    </row>
    <row r="27" spans="1:9" ht="19.5" customHeight="1" x14ac:dyDescent="0.25">
      <c r="A27" s="22" t="s">
        <v>80</v>
      </c>
      <c r="B27" s="5" t="s">
        <v>81</v>
      </c>
      <c r="C27" s="5"/>
      <c r="D27" s="5"/>
      <c r="E27" s="5"/>
      <c r="F27" s="5"/>
      <c r="G27" s="5"/>
      <c r="H27" s="5"/>
      <c r="I27" s="5"/>
    </row>
    <row r="29" spans="1:9" ht="30" x14ac:dyDescent="0.25">
      <c r="A29" s="14" t="s">
        <v>82</v>
      </c>
      <c r="B29" s="15"/>
      <c r="C29" s="15"/>
      <c r="D29" s="15"/>
      <c r="E29" s="15"/>
      <c r="F29" s="15"/>
      <c r="G29" s="15"/>
      <c r="H29" s="15"/>
      <c r="I29" s="15"/>
    </row>
    <row r="30" spans="1:9" ht="18" customHeight="1" x14ac:dyDescent="0.25">
      <c r="A30" s="22" t="s">
        <v>83</v>
      </c>
      <c r="B30" s="5" t="s">
        <v>84</v>
      </c>
      <c r="C30" s="5"/>
      <c r="D30" s="5"/>
      <c r="E30" s="5"/>
      <c r="F30" s="5"/>
      <c r="G30" s="5"/>
      <c r="H30" s="5"/>
      <c r="I30" s="5"/>
    </row>
    <row r="31" spans="1:9" ht="18" customHeight="1" x14ac:dyDescent="0.25">
      <c r="A31" s="22" t="s">
        <v>85</v>
      </c>
      <c r="B31" s="5" t="s">
        <v>86</v>
      </c>
      <c r="C31" s="5"/>
      <c r="D31" s="5"/>
      <c r="E31" s="5"/>
      <c r="F31" s="5"/>
      <c r="G31" s="5"/>
      <c r="H31" s="5"/>
      <c r="I31" s="5"/>
    </row>
    <row r="32" spans="1:9" ht="18" customHeight="1" x14ac:dyDescent="0.25">
      <c r="A32" s="22" t="s">
        <v>87</v>
      </c>
      <c r="B32" s="5" t="s">
        <v>88</v>
      </c>
      <c r="C32" s="5"/>
      <c r="D32" s="5"/>
      <c r="E32" s="5"/>
      <c r="F32" s="5"/>
      <c r="G32" s="5"/>
      <c r="H32" s="5"/>
      <c r="I32" s="5"/>
    </row>
    <row r="33" spans="1:9" ht="18" customHeight="1" x14ac:dyDescent="0.25">
      <c r="A33" s="22" t="s">
        <v>89</v>
      </c>
      <c r="B33" s="5" t="s">
        <v>90</v>
      </c>
      <c r="C33" s="5"/>
      <c r="D33" s="5"/>
      <c r="E33" s="5"/>
      <c r="F33" s="5"/>
      <c r="G33" s="5"/>
      <c r="H33" s="5"/>
      <c r="I33" s="5"/>
    </row>
    <row r="34" spans="1:9" ht="18" customHeight="1" x14ac:dyDescent="0.25">
      <c r="A34" s="22" t="s">
        <v>91</v>
      </c>
      <c r="B34" s="5" t="s">
        <v>92</v>
      </c>
      <c r="C34" s="5"/>
      <c r="D34" s="5"/>
      <c r="E34" s="5"/>
      <c r="F34" s="5"/>
      <c r="G34" s="5"/>
      <c r="H34" s="5"/>
      <c r="I34" s="5"/>
    </row>
    <row r="36" spans="1:9" x14ac:dyDescent="0.25">
      <c r="A36" s="14" t="s">
        <v>93</v>
      </c>
      <c r="B36" s="15"/>
      <c r="C36" s="15"/>
      <c r="D36" s="15"/>
      <c r="E36" s="15"/>
      <c r="F36" s="15"/>
      <c r="G36" s="15"/>
      <c r="H36" s="15"/>
      <c r="I36" s="15"/>
    </row>
    <row r="37" spans="1:9" ht="16.5" customHeight="1" x14ac:dyDescent="0.25">
      <c r="A37" s="4" t="s">
        <v>94</v>
      </c>
      <c r="B37" s="4"/>
      <c r="C37" s="4"/>
      <c r="D37" s="4"/>
      <c r="E37" s="4"/>
      <c r="F37" s="4"/>
      <c r="G37" s="4"/>
      <c r="H37" s="4"/>
      <c r="I37" s="4"/>
    </row>
    <row r="38" spans="1:9" ht="16.5" customHeight="1" x14ac:dyDescent="0.25">
      <c r="A38" s="4" t="s">
        <v>95</v>
      </c>
      <c r="B38" s="4"/>
      <c r="C38" s="4"/>
      <c r="D38" s="4"/>
      <c r="E38" s="4"/>
      <c r="F38" s="4"/>
      <c r="G38" s="4"/>
      <c r="H38" s="4"/>
      <c r="I38" s="4"/>
    </row>
    <row r="39" spans="1:9" ht="16.5" customHeight="1" x14ac:dyDescent="0.25">
      <c r="A39" s="4" t="s">
        <v>96</v>
      </c>
      <c r="B39" s="4"/>
      <c r="C39" s="4"/>
      <c r="D39" s="4"/>
      <c r="E39" s="4"/>
      <c r="F39" s="4"/>
      <c r="G39" s="4"/>
      <c r="H39" s="4"/>
      <c r="I39" s="4"/>
    </row>
    <row r="40" spans="1:9" ht="16.5" customHeight="1" x14ac:dyDescent="0.25">
      <c r="A40" s="4" t="s">
        <v>97</v>
      </c>
      <c r="B40" s="4"/>
      <c r="C40" s="4"/>
      <c r="D40" s="4"/>
      <c r="E40" s="4"/>
      <c r="F40" s="4"/>
      <c r="G40" s="4"/>
      <c r="H40" s="4"/>
      <c r="I40" s="4"/>
    </row>
    <row r="41" spans="1:9" ht="16.5" customHeight="1" x14ac:dyDescent="0.25">
      <c r="A41" s="4" t="s">
        <v>98</v>
      </c>
      <c r="B41" s="4"/>
      <c r="C41" s="4"/>
      <c r="D41" s="4"/>
      <c r="E41" s="4"/>
      <c r="F41" s="4"/>
      <c r="G41" s="4"/>
      <c r="H41" s="4"/>
      <c r="I41" s="4"/>
    </row>
    <row r="42" spans="1:9" ht="16.5" customHeight="1" x14ac:dyDescent="0.25">
      <c r="A42" s="4" t="s">
        <v>99</v>
      </c>
      <c r="B42" s="4"/>
      <c r="C42" s="4"/>
      <c r="D42" s="4"/>
      <c r="E42" s="4"/>
      <c r="F42" s="4"/>
      <c r="G42" s="4"/>
      <c r="H42" s="4"/>
      <c r="I42" s="4"/>
    </row>
    <row r="43" spans="1:9" ht="16.5" customHeight="1" x14ac:dyDescent="0.25">
      <c r="A43" s="4" t="s">
        <v>100</v>
      </c>
      <c r="B43" s="4"/>
      <c r="C43" s="4"/>
      <c r="D43" s="4"/>
      <c r="E43" s="4"/>
      <c r="F43" s="4"/>
      <c r="G43" s="4"/>
      <c r="H43" s="4"/>
      <c r="I43" s="4"/>
    </row>
    <row r="44" spans="1:9" ht="16.5" customHeight="1" x14ac:dyDescent="0.25">
      <c r="A44" s="4" t="s">
        <v>101</v>
      </c>
      <c r="B44" s="4"/>
      <c r="C44" s="4"/>
      <c r="D44" s="4"/>
      <c r="E44" s="4"/>
      <c r="F44" s="4"/>
      <c r="G44" s="4"/>
      <c r="H44" s="4"/>
      <c r="I44" s="4"/>
    </row>
  </sheetData>
  <mergeCells count="25">
    <mergeCell ref="A40:I40"/>
    <mergeCell ref="A41:I41"/>
    <mergeCell ref="A42:I42"/>
    <mergeCell ref="A43:I43"/>
    <mergeCell ref="A44:I44"/>
    <mergeCell ref="B33:I33"/>
    <mergeCell ref="B34:I34"/>
    <mergeCell ref="A37:I37"/>
    <mergeCell ref="A38:I38"/>
    <mergeCell ref="A39:I39"/>
    <mergeCell ref="B26:I26"/>
    <mergeCell ref="B27:I27"/>
    <mergeCell ref="B30:I30"/>
    <mergeCell ref="B31:I31"/>
    <mergeCell ref="B32:I32"/>
    <mergeCell ref="B21:I21"/>
    <mergeCell ref="B22:I22"/>
    <mergeCell ref="B23:I23"/>
    <mergeCell ref="B24:I24"/>
    <mergeCell ref="B25:I25"/>
    <mergeCell ref="A1:I1"/>
    <mergeCell ref="A2:C2"/>
    <mergeCell ref="A11:G11"/>
    <mergeCell ref="B19:I19"/>
    <mergeCell ref="B20:I20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C2626"/>
  </sheetPr>
  <dimension ref="A1:J37"/>
  <sheetViews>
    <sheetView showGridLines="0"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J1"/>
    </sheetView>
  </sheetViews>
  <sheetFormatPr baseColWidth="10" defaultColWidth="8.7109375" defaultRowHeight="15" x14ac:dyDescent="0.25"/>
  <cols>
    <col min="1" max="1" width="10" customWidth="1"/>
    <col min="2" max="2" width="20" customWidth="1"/>
    <col min="3" max="3" width="13" customWidth="1"/>
    <col min="4" max="4" width="26" customWidth="1"/>
    <col min="5" max="6" width="42" customWidth="1"/>
    <col min="7" max="7" width="52" customWidth="1"/>
    <col min="8" max="8" width="20" customWidth="1"/>
    <col min="9" max="9" width="13" customWidth="1"/>
    <col min="10" max="10" width="9" customWidth="1"/>
  </cols>
  <sheetData>
    <row r="1" spans="1:10" ht="33.75" customHeight="1" x14ac:dyDescent="0.25">
      <c r="A1" s="7" t="s">
        <v>102</v>
      </c>
      <c r="B1" s="7"/>
      <c r="C1" s="7"/>
      <c r="D1" s="7"/>
      <c r="E1" s="7"/>
      <c r="F1" s="7"/>
      <c r="G1" s="7"/>
      <c r="H1" s="7"/>
      <c r="I1" s="7"/>
      <c r="J1" s="7"/>
    </row>
    <row r="2" spans="1:10" ht="25.5" customHeight="1" x14ac:dyDescent="0.25">
      <c r="A2" s="23" t="s">
        <v>103</v>
      </c>
      <c r="B2" s="23" t="s">
        <v>50</v>
      </c>
      <c r="C2" s="23" t="s">
        <v>104</v>
      </c>
      <c r="D2" s="23" t="s">
        <v>105</v>
      </c>
      <c r="E2" s="23" t="s">
        <v>106</v>
      </c>
      <c r="F2" s="23" t="s">
        <v>107</v>
      </c>
      <c r="G2" s="23" t="s">
        <v>108</v>
      </c>
      <c r="H2" s="23" t="s">
        <v>109</v>
      </c>
      <c r="I2" s="23" t="s">
        <v>110</v>
      </c>
      <c r="J2" s="23" t="s">
        <v>111</v>
      </c>
    </row>
    <row r="3" spans="1:10" ht="77.25" customHeight="1" x14ac:dyDescent="0.25">
      <c r="A3" s="13" t="s">
        <v>83</v>
      </c>
      <c r="B3" s="13" t="s">
        <v>52</v>
      </c>
      <c r="C3" s="30" t="s">
        <v>31</v>
      </c>
      <c r="D3" s="13" t="s">
        <v>112</v>
      </c>
      <c r="E3" s="13" t="s">
        <v>113</v>
      </c>
      <c r="F3" s="13" t="s">
        <v>114</v>
      </c>
      <c r="G3" s="13" t="s">
        <v>115</v>
      </c>
      <c r="H3" s="13" t="s">
        <v>116</v>
      </c>
      <c r="I3" s="13" t="s">
        <v>117</v>
      </c>
      <c r="J3" s="13" t="s">
        <v>118</v>
      </c>
    </row>
    <row r="4" spans="1:10" ht="63" customHeight="1" x14ac:dyDescent="0.25">
      <c r="A4" s="27" t="s">
        <v>85</v>
      </c>
      <c r="B4" s="27" t="s">
        <v>52</v>
      </c>
      <c r="C4" s="30" t="s">
        <v>31</v>
      </c>
      <c r="D4" s="27" t="s">
        <v>119</v>
      </c>
      <c r="E4" s="27" t="s">
        <v>120</v>
      </c>
      <c r="F4" s="27" t="s">
        <v>121</v>
      </c>
      <c r="G4" s="27" t="s">
        <v>122</v>
      </c>
      <c r="H4" s="27" t="s">
        <v>123</v>
      </c>
      <c r="I4" s="27" t="s">
        <v>124</v>
      </c>
      <c r="J4" s="27" t="s">
        <v>118</v>
      </c>
    </row>
    <row r="5" spans="1:10" ht="91.5" customHeight="1" x14ac:dyDescent="0.25">
      <c r="A5" s="13" t="s">
        <v>89</v>
      </c>
      <c r="B5" s="13" t="s">
        <v>52</v>
      </c>
      <c r="C5" s="31" t="s">
        <v>33</v>
      </c>
      <c r="D5" s="13" t="s">
        <v>125</v>
      </c>
      <c r="E5" s="13" t="s">
        <v>126</v>
      </c>
      <c r="F5" s="13" t="s">
        <v>127</v>
      </c>
      <c r="G5" s="13" t="s">
        <v>128</v>
      </c>
      <c r="H5" s="13" t="s">
        <v>129</v>
      </c>
      <c r="I5" s="13" t="s">
        <v>33</v>
      </c>
      <c r="J5" s="13" t="s">
        <v>130</v>
      </c>
    </row>
    <row r="6" spans="1:10" ht="91.5" customHeight="1" x14ac:dyDescent="0.25">
      <c r="A6" s="27" t="s">
        <v>131</v>
      </c>
      <c r="B6" s="27" t="s">
        <v>52</v>
      </c>
      <c r="C6" s="31" t="s">
        <v>33</v>
      </c>
      <c r="D6" s="27" t="s">
        <v>132</v>
      </c>
      <c r="E6" s="27" t="s">
        <v>133</v>
      </c>
      <c r="F6" s="27" t="s">
        <v>134</v>
      </c>
      <c r="G6" s="27" t="s">
        <v>135</v>
      </c>
      <c r="H6" s="27" t="s">
        <v>136</v>
      </c>
      <c r="I6" s="27" t="s">
        <v>37</v>
      </c>
      <c r="J6" s="27" t="s">
        <v>130</v>
      </c>
    </row>
    <row r="7" spans="1:10" ht="48" customHeight="1" x14ac:dyDescent="0.25">
      <c r="A7" s="13" t="s">
        <v>137</v>
      </c>
      <c r="B7" s="13" t="s">
        <v>52</v>
      </c>
      <c r="C7" s="32" t="s">
        <v>35</v>
      </c>
      <c r="D7" s="13" t="s">
        <v>138</v>
      </c>
      <c r="E7" s="13" t="s">
        <v>139</v>
      </c>
      <c r="F7" s="13" t="s">
        <v>140</v>
      </c>
      <c r="G7" s="13" t="s">
        <v>141</v>
      </c>
      <c r="H7" s="13" t="s">
        <v>142</v>
      </c>
      <c r="I7" s="13" t="s">
        <v>37</v>
      </c>
      <c r="J7" s="13" t="s">
        <v>130</v>
      </c>
    </row>
    <row r="8" spans="1:10" ht="63" customHeight="1" x14ac:dyDescent="0.25">
      <c r="A8" s="27" t="s">
        <v>143</v>
      </c>
      <c r="B8" s="27" t="s">
        <v>52</v>
      </c>
      <c r="C8" s="32" t="s">
        <v>35</v>
      </c>
      <c r="D8" s="27" t="s">
        <v>144</v>
      </c>
      <c r="E8" s="27" t="s">
        <v>145</v>
      </c>
      <c r="F8" s="27" t="s">
        <v>146</v>
      </c>
      <c r="G8" s="27" t="s">
        <v>147</v>
      </c>
      <c r="H8" s="27" t="s">
        <v>148</v>
      </c>
      <c r="I8" s="27" t="s">
        <v>37</v>
      </c>
      <c r="J8" s="27" t="s">
        <v>130</v>
      </c>
    </row>
    <row r="9" spans="1:10" ht="63" customHeight="1" x14ac:dyDescent="0.25">
      <c r="A9" s="13" t="s">
        <v>149</v>
      </c>
      <c r="B9" s="13" t="s">
        <v>52</v>
      </c>
      <c r="C9" s="32" t="s">
        <v>35</v>
      </c>
      <c r="D9" s="13" t="s">
        <v>150</v>
      </c>
      <c r="E9" s="13" t="s">
        <v>151</v>
      </c>
      <c r="F9" s="13" t="s">
        <v>152</v>
      </c>
      <c r="G9" s="13" t="s">
        <v>153</v>
      </c>
      <c r="H9" s="13" t="s">
        <v>154</v>
      </c>
      <c r="I9" s="13" t="s">
        <v>37</v>
      </c>
      <c r="J9" s="13" t="s">
        <v>130</v>
      </c>
    </row>
    <row r="10" spans="1:10" ht="63" customHeight="1" x14ac:dyDescent="0.25">
      <c r="A10" s="27" t="s">
        <v>155</v>
      </c>
      <c r="B10" s="27" t="s">
        <v>52</v>
      </c>
      <c r="C10" s="32" t="s">
        <v>35</v>
      </c>
      <c r="D10" s="27" t="s">
        <v>156</v>
      </c>
      <c r="E10" s="27" t="s">
        <v>157</v>
      </c>
      <c r="F10" s="27" t="s">
        <v>158</v>
      </c>
      <c r="G10" s="27" t="s">
        <v>159</v>
      </c>
      <c r="H10" s="27" t="s">
        <v>160</v>
      </c>
      <c r="I10" s="27" t="s">
        <v>37</v>
      </c>
      <c r="J10" s="27" t="s">
        <v>130</v>
      </c>
    </row>
    <row r="11" spans="1:10" ht="48" customHeight="1" x14ac:dyDescent="0.25">
      <c r="A11" s="13" t="s">
        <v>161</v>
      </c>
      <c r="B11" s="13" t="s">
        <v>52</v>
      </c>
      <c r="C11" s="32" t="s">
        <v>35</v>
      </c>
      <c r="D11" s="13" t="s">
        <v>125</v>
      </c>
      <c r="E11" s="13" t="s">
        <v>162</v>
      </c>
      <c r="F11" s="13" t="s">
        <v>163</v>
      </c>
      <c r="G11" s="13" t="s">
        <v>164</v>
      </c>
      <c r="H11" s="13" t="s">
        <v>165</v>
      </c>
      <c r="I11" s="13" t="s">
        <v>37</v>
      </c>
      <c r="J11" s="13" t="s">
        <v>166</v>
      </c>
    </row>
    <row r="12" spans="1:10" ht="48" customHeight="1" x14ac:dyDescent="0.25">
      <c r="A12" s="27" t="s">
        <v>167</v>
      </c>
      <c r="B12" s="27" t="s">
        <v>52</v>
      </c>
      <c r="C12" s="32" t="s">
        <v>35</v>
      </c>
      <c r="D12" s="27" t="s">
        <v>168</v>
      </c>
      <c r="E12" s="27" t="s">
        <v>169</v>
      </c>
      <c r="F12" s="27" t="s">
        <v>170</v>
      </c>
      <c r="G12" s="27" t="s">
        <v>171</v>
      </c>
      <c r="H12" s="27" t="s">
        <v>172</v>
      </c>
      <c r="I12" s="27" t="s">
        <v>37</v>
      </c>
      <c r="J12" s="27" t="s">
        <v>130</v>
      </c>
    </row>
    <row r="13" spans="1:10" ht="48" customHeight="1" x14ac:dyDescent="0.25">
      <c r="A13" s="13" t="s">
        <v>173</v>
      </c>
      <c r="B13" s="13" t="s">
        <v>52</v>
      </c>
      <c r="C13" s="33" t="s">
        <v>37</v>
      </c>
      <c r="D13" s="13" t="s">
        <v>174</v>
      </c>
      <c r="E13" s="13" t="s">
        <v>175</v>
      </c>
      <c r="F13" s="13" t="s">
        <v>176</v>
      </c>
      <c r="G13" s="13" t="s">
        <v>177</v>
      </c>
      <c r="H13" s="13" t="s">
        <v>178</v>
      </c>
      <c r="I13" s="13" t="s">
        <v>35</v>
      </c>
      <c r="J13" s="13" t="s">
        <v>166</v>
      </c>
    </row>
    <row r="14" spans="1:10" ht="33.75" customHeight="1" x14ac:dyDescent="0.25">
      <c r="A14" s="27" t="s">
        <v>179</v>
      </c>
      <c r="B14" s="27" t="s">
        <v>52</v>
      </c>
      <c r="C14" s="33" t="s">
        <v>37</v>
      </c>
      <c r="D14" s="27" t="s">
        <v>180</v>
      </c>
      <c r="E14" s="27" t="s">
        <v>181</v>
      </c>
      <c r="F14" s="27" t="s">
        <v>182</v>
      </c>
      <c r="G14" s="27" t="s">
        <v>183</v>
      </c>
      <c r="H14" s="27" t="s">
        <v>184</v>
      </c>
      <c r="I14" s="27" t="s">
        <v>37</v>
      </c>
      <c r="J14" s="27" t="s">
        <v>166</v>
      </c>
    </row>
    <row r="15" spans="1:10" ht="77.25" customHeight="1" x14ac:dyDescent="0.25">
      <c r="A15" s="13" t="s">
        <v>185</v>
      </c>
      <c r="B15" s="13" t="s">
        <v>53</v>
      </c>
      <c r="C15" s="32" t="s">
        <v>35</v>
      </c>
      <c r="D15" s="13" t="s">
        <v>186</v>
      </c>
      <c r="E15" s="13" t="s">
        <v>187</v>
      </c>
      <c r="F15" s="13" t="s">
        <v>188</v>
      </c>
      <c r="G15" s="13" t="s">
        <v>189</v>
      </c>
      <c r="H15" s="13" t="s">
        <v>190</v>
      </c>
      <c r="I15" s="13" t="s">
        <v>124</v>
      </c>
      <c r="J15" s="13" t="s">
        <v>130</v>
      </c>
    </row>
    <row r="16" spans="1:10" ht="63" customHeight="1" x14ac:dyDescent="0.25">
      <c r="A16" s="27" t="s">
        <v>191</v>
      </c>
      <c r="B16" s="27" t="s">
        <v>53</v>
      </c>
      <c r="C16" s="32" t="s">
        <v>35</v>
      </c>
      <c r="D16" s="27" t="s">
        <v>192</v>
      </c>
      <c r="E16" s="27" t="s">
        <v>193</v>
      </c>
      <c r="F16" s="27" t="s">
        <v>194</v>
      </c>
      <c r="G16" s="27" t="s">
        <v>195</v>
      </c>
      <c r="H16" s="27" t="s">
        <v>196</v>
      </c>
      <c r="I16" s="27" t="s">
        <v>37</v>
      </c>
      <c r="J16" s="27" t="s">
        <v>130</v>
      </c>
    </row>
    <row r="17" spans="1:10" ht="48" customHeight="1" x14ac:dyDescent="0.25">
      <c r="A17" s="13" t="s">
        <v>197</v>
      </c>
      <c r="B17" s="13" t="s">
        <v>53</v>
      </c>
      <c r="C17" s="32" t="s">
        <v>35</v>
      </c>
      <c r="D17" s="13" t="s">
        <v>156</v>
      </c>
      <c r="E17" s="13" t="s">
        <v>198</v>
      </c>
      <c r="F17" s="13" t="s">
        <v>199</v>
      </c>
      <c r="G17" s="13" t="s">
        <v>200</v>
      </c>
      <c r="H17" s="13" t="s">
        <v>201</v>
      </c>
      <c r="I17" s="13" t="s">
        <v>37</v>
      </c>
      <c r="J17" s="13" t="s">
        <v>130</v>
      </c>
    </row>
    <row r="18" spans="1:10" ht="63" customHeight="1" x14ac:dyDescent="0.25">
      <c r="A18" s="27" t="s">
        <v>202</v>
      </c>
      <c r="B18" s="27" t="s">
        <v>53</v>
      </c>
      <c r="C18" s="32" t="s">
        <v>35</v>
      </c>
      <c r="D18" s="27" t="s">
        <v>203</v>
      </c>
      <c r="E18" s="27" t="s">
        <v>204</v>
      </c>
      <c r="F18" s="27" t="s">
        <v>205</v>
      </c>
      <c r="G18" s="27" t="s">
        <v>206</v>
      </c>
      <c r="H18" s="27" t="s">
        <v>207</v>
      </c>
      <c r="I18" s="27" t="s">
        <v>35</v>
      </c>
      <c r="J18" s="27" t="s">
        <v>130</v>
      </c>
    </row>
    <row r="19" spans="1:10" ht="48" customHeight="1" x14ac:dyDescent="0.25">
      <c r="A19" s="13" t="s">
        <v>208</v>
      </c>
      <c r="B19" s="13" t="s">
        <v>53</v>
      </c>
      <c r="C19" s="33" t="s">
        <v>37</v>
      </c>
      <c r="D19" s="13" t="s">
        <v>209</v>
      </c>
      <c r="E19" s="13" t="s">
        <v>210</v>
      </c>
      <c r="F19" s="13" t="s">
        <v>211</v>
      </c>
      <c r="G19" s="13" t="s">
        <v>212</v>
      </c>
      <c r="H19" s="13" t="s">
        <v>172</v>
      </c>
      <c r="I19" s="13" t="s">
        <v>37</v>
      </c>
      <c r="J19" s="13" t="s">
        <v>166</v>
      </c>
    </row>
    <row r="20" spans="1:10" ht="48" customHeight="1" x14ac:dyDescent="0.25">
      <c r="A20" s="27" t="s">
        <v>87</v>
      </c>
      <c r="B20" s="27" t="s">
        <v>54</v>
      </c>
      <c r="C20" s="31" t="s">
        <v>33</v>
      </c>
      <c r="D20" s="27" t="s">
        <v>213</v>
      </c>
      <c r="E20" s="27" t="s">
        <v>214</v>
      </c>
      <c r="F20" s="27" t="s">
        <v>215</v>
      </c>
      <c r="G20" s="27" t="s">
        <v>216</v>
      </c>
      <c r="H20" s="27" t="s">
        <v>217</v>
      </c>
      <c r="I20" s="27" t="s">
        <v>37</v>
      </c>
      <c r="J20" s="27" t="s">
        <v>118</v>
      </c>
    </row>
    <row r="21" spans="1:10" ht="63" customHeight="1" x14ac:dyDescent="0.25">
      <c r="A21" s="13" t="s">
        <v>218</v>
      </c>
      <c r="B21" s="13" t="s">
        <v>54</v>
      </c>
      <c r="C21" s="31" t="s">
        <v>33</v>
      </c>
      <c r="D21" s="13" t="s">
        <v>219</v>
      </c>
      <c r="E21" s="13" t="s">
        <v>220</v>
      </c>
      <c r="F21" s="13" t="s">
        <v>221</v>
      </c>
      <c r="G21" s="13" t="s">
        <v>222</v>
      </c>
      <c r="H21" s="13" t="s">
        <v>223</v>
      </c>
      <c r="I21" s="13" t="s">
        <v>33</v>
      </c>
      <c r="J21" s="13" t="s">
        <v>224</v>
      </c>
    </row>
    <row r="22" spans="1:10" ht="48" customHeight="1" x14ac:dyDescent="0.25">
      <c r="A22" s="27" t="s">
        <v>225</v>
      </c>
      <c r="B22" s="27" t="s">
        <v>54</v>
      </c>
      <c r="C22" s="32" t="s">
        <v>35</v>
      </c>
      <c r="D22" s="27" t="s">
        <v>226</v>
      </c>
      <c r="E22" s="27" t="s">
        <v>227</v>
      </c>
      <c r="F22" s="27" t="s">
        <v>228</v>
      </c>
      <c r="G22" s="27" t="s">
        <v>229</v>
      </c>
      <c r="H22" s="27" t="s">
        <v>230</v>
      </c>
      <c r="I22" s="27" t="s">
        <v>37</v>
      </c>
      <c r="J22" s="27" t="s">
        <v>130</v>
      </c>
    </row>
    <row r="23" spans="1:10" ht="48" customHeight="1" x14ac:dyDescent="0.25">
      <c r="A23" s="13" t="s">
        <v>231</v>
      </c>
      <c r="B23" s="13" t="s">
        <v>54</v>
      </c>
      <c r="C23" s="32" t="s">
        <v>35</v>
      </c>
      <c r="D23" s="13" t="s">
        <v>168</v>
      </c>
      <c r="E23" s="13" t="s">
        <v>232</v>
      </c>
      <c r="F23" s="13" t="s">
        <v>233</v>
      </c>
      <c r="G23" s="13" t="s">
        <v>234</v>
      </c>
      <c r="H23" s="13" t="s">
        <v>235</v>
      </c>
      <c r="I23" s="13" t="s">
        <v>35</v>
      </c>
      <c r="J23" s="13" t="s">
        <v>130</v>
      </c>
    </row>
    <row r="24" spans="1:10" ht="63" customHeight="1" x14ac:dyDescent="0.25">
      <c r="A24" s="27" t="s">
        <v>236</v>
      </c>
      <c r="B24" s="27" t="s">
        <v>54</v>
      </c>
      <c r="C24" s="32" t="s">
        <v>35</v>
      </c>
      <c r="D24" s="27" t="s">
        <v>80</v>
      </c>
      <c r="E24" s="27" t="s">
        <v>237</v>
      </c>
      <c r="F24" s="27" t="s">
        <v>238</v>
      </c>
      <c r="G24" s="27" t="s">
        <v>239</v>
      </c>
      <c r="H24" s="27" t="s">
        <v>240</v>
      </c>
      <c r="I24" s="27" t="s">
        <v>241</v>
      </c>
      <c r="J24" s="27" t="s">
        <v>166</v>
      </c>
    </row>
    <row r="25" spans="1:10" ht="48" customHeight="1" x14ac:dyDescent="0.25">
      <c r="A25" s="13" t="s">
        <v>242</v>
      </c>
      <c r="B25" s="13" t="s">
        <v>54</v>
      </c>
      <c r="C25" s="33" t="s">
        <v>37</v>
      </c>
      <c r="D25" s="13" t="s">
        <v>243</v>
      </c>
      <c r="E25" s="13" t="s">
        <v>244</v>
      </c>
      <c r="F25" s="13" t="s">
        <v>245</v>
      </c>
      <c r="G25" s="13" t="s">
        <v>246</v>
      </c>
      <c r="H25" s="13" t="s">
        <v>247</v>
      </c>
      <c r="I25" s="13" t="s">
        <v>37</v>
      </c>
      <c r="J25" s="13" t="s">
        <v>166</v>
      </c>
    </row>
    <row r="26" spans="1:10" ht="48" customHeight="1" x14ac:dyDescent="0.25">
      <c r="A26" s="27" t="s">
        <v>248</v>
      </c>
      <c r="B26" s="27" t="s">
        <v>55</v>
      </c>
      <c r="C26" s="34" t="s">
        <v>39</v>
      </c>
      <c r="D26" s="27" t="s">
        <v>249</v>
      </c>
      <c r="E26" s="27" t="s">
        <v>250</v>
      </c>
      <c r="F26" s="27" t="s">
        <v>251</v>
      </c>
      <c r="G26" s="27" t="s">
        <v>252</v>
      </c>
      <c r="H26" s="27" t="s">
        <v>253</v>
      </c>
      <c r="I26" s="27" t="s">
        <v>254</v>
      </c>
      <c r="J26" s="27" t="s">
        <v>130</v>
      </c>
    </row>
    <row r="27" spans="1:10" ht="91.5" customHeight="1" x14ac:dyDescent="0.25">
      <c r="A27" s="13" t="s">
        <v>91</v>
      </c>
      <c r="B27" s="13" t="s">
        <v>55</v>
      </c>
      <c r="C27" s="31" t="s">
        <v>33</v>
      </c>
      <c r="D27" s="13" t="s">
        <v>255</v>
      </c>
      <c r="E27" s="13" t="s">
        <v>256</v>
      </c>
      <c r="F27" s="13" t="s">
        <v>257</v>
      </c>
      <c r="G27" s="13" t="s">
        <v>258</v>
      </c>
      <c r="H27" s="13" t="s">
        <v>259</v>
      </c>
      <c r="I27" s="13" t="s">
        <v>33</v>
      </c>
      <c r="J27" s="13" t="s">
        <v>118</v>
      </c>
    </row>
    <row r="28" spans="1:10" ht="63" customHeight="1" x14ac:dyDescent="0.25">
      <c r="A28" s="27" t="s">
        <v>260</v>
      </c>
      <c r="B28" s="27" t="s">
        <v>55</v>
      </c>
      <c r="C28" s="32" t="s">
        <v>35</v>
      </c>
      <c r="D28" s="27" t="s">
        <v>243</v>
      </c>
      <c r="E28" s="27" t="s">
        <v>261</v>
      </c>
      <c r="F28" s="27" t="s">
        <v>262</v>
      </c>
      <c r="G28" s="27" t="s">
        <v>263</v>
      </c>
      <c r="H28" s="27" t="s">
        <v>264</v>
      </c>
      <c r="I28" s="27" t="s">
        <v>37</v>
      </c>
      <c r="J28" s="27" t="s">
        <v>130</v>
      </c>
    </row>
    <row r="29" spans="1:10" ht="48" customHeight="1" x14ac:dyDescent="0.25">
      <c r="A29" s="13" t="s">
        <v>265</v>
      </c>
      <c r="B29" s="13" t="s">
        <v>55</v>
      </c>
      <c r="C29" s="32" t="s">
        <v>35</v>
      </c>
      <c r="D29" s="13" t="s">
        <v>266</v>
      </c>
      <c r="E29" s="13" t="s">
        <v>267</v>
      </c>
      <c r="F29" s="13" t="s">
        <v>268</v>
      </c>
      <c r="G29" s="13" t="s">
        <v>269</v>
      </c>
      <c r="H29" s="13" t="s">
        <v>270</v>
      </c>
      <c r="I29" s="13" t="s">
        <v>37</v>
      </c>
      <c r="J29" s="13" t="s">
        <v>166</v>
      </c>
    </row>
    <row r="30" spans="1:10" ht="33.75" customHeight="1" x14ac:dyDescent="0.25">
      <c r="A30" s="27" t="s">
        <v>271</v>
      </c>
      <c r="B30" s="27" t="s">
        <v>55</v>
      </c>
      <c r="C30" s="33" t="s">
        <v>37</v>
      </c>
      <c r="D30" s="27" t="s">
        <v>213</v>
      </c>
      <c r="E30" s="27" t="s">
        <v>272</v>
      </c>
      <c r="F30" s="27" t="s">
        <v>273</v>
      </c>
      <c r="G30" s="27" t="s">
        <v>274</v>
      </c>
      <c r="H30" s="27" t="s">
        <v>275</v>
      </c>
      <c r="I30" s="27" t="s">
        <v>37</v>
      </c>
      <c r="J30" s="27" t="s">
        <v>166</v>
      </c>
    </row>
    <row r="31" spans="1:10" ht="33.75" customHeight="1" x14ac:dyDescent="0.25">
      <c r="A31" s="13" t="s">
        <v>276</v>
      </c>
      <c r="B31" s="13" t="s">
        <v>55</v>
      </c>
      <c r="C31" s="34" t="s">
        <v>39</v>
      </c>
      <c r="D31" s="13" t="s">
        <v>156</v>
      </c>
      <c r="E31" s="13" t="s">
        <v>277</v>
      </c>
      <c r="F31" s="13" t="s">
        <v>278</v>
      </c>
      <c r="G31" s="13" t="s">
        <v>279</v>
      </c>
      <c r="H31" s="13" t="s">
        <v>280</v>
      </c>
      <c r="I31" s="13" t="s">
        <v>254</v>
      </c>
      <c r="J31" s="13" t="s">
        <v>166</v>
      </c>
    </row>
    <row r="32" spans="1:10" ht="48" customHeight="1" x14ac:dyDescent="0.25">
      <c r="A32" s="27" t="s">
        <v>281</v>
      </c>
      <c r="B32" s="27" t="s">
        <v>56</v>
      </c>
      <c r="C32" s="34" t="s">
        <v>39</v>
      </c>
      <c r="D32" s="27" t="s">
        <v>282</v>
      </c>
      <c r="E32" s="27" t="s">
        <v>283</v>
      </c>
      <c r="F32" s="27" t="s">
        <v>284</v>
      </c>
      <c r="G32" s="27" t="s">
        <v>285</v>
      </c>
      <c r="H32" s="27" t="s">
        <v>286</v>
      </c>
      <c r="I32" s="27" t="s">
        <v>254</v>
      </c>
      <c r="J32" s="27" t="s">
        <v>254</v>
      </c>
    </row>
    <row r="33" spans="1:10" ht="48" customHeight="1" x14ac:dyDescent="0.25">
      <c r="A33" s="13" t="s">
        <v>287</v>
      </c>
      <c r="B33" s="13" t="s">
        <v>56</v>
      </c>
      <c r="C33" s="34" t="s">
        <v>39</v>
      </c>
      <c r="D33" s="13" t="s">
        <v>288</v>
      </c>
      <c r="E33" s="13" t="s">
        <v>289</v>
      </c>
      <c r="F33" s="13" t="s">
        <v>290</v>
      </c>
      <c r="G33" s="13" t="s">
        <v>291</v>
      </c>
      <c r="H33" s="13" t="s">
        <v>292</v>
      </c>
      <c r="I33" s="13" t="s">
        <v>254</v>
      </c>
      <c r="J33" s="13" t="s">
        <v>254</v>
      </c>
    </row>
    <row r="34" spans="1:10" ht="48" customHeight="1" x14ac:dyDescent="0.25">
      <c r="A34" s="27" t="s">
        <v>293</v>
      </c>
      <c r="B34" s="27" t="s">
        <v>56</v>
      </c>
      <c r="C34" s="32" t="s">
        <v>35</v>
      </c>
      <c r="D34" s="27" t="s">
        <v>294</v>
      </c>
      <c r="E34" s="27" t="s">
        <v>295</v>
      </c>
      <c r="F34" s="27" t="s">
        <v>296</v>
      </c>
      <c r="G34" s="27" t="s">
        <v>297</v>
      </c>
      <c r="H34" s="27" t="s">
        <v>298</v>
      </c>
      <c r="I34" s="27" t="s">
        <v>37</v>
      </c>
      <c r="J34" s="27" t="s">
        <v>166</v>
      </c>
    </row>
    <row r="35" spans="1:10" ht="48" customHeight="1" x14ac:dyDescent="0.25">
      <c r="A35" s="13" t="s">
        <v>299</v>
      </c>
      <c r="B35" s="13" t="s">
        <v>56</v>
      </c>
      <c r="C35" s="32" t="s">
        <v>35</v>
      </c>
      <c r="D35" s="13" t="s">
        <v>300</v>
      </c>
      <c r="E35" s="13" t="s">
        <v>301</v>
      </c>
      <c r="F35" s="13" t="s">
        <v>302</v>
      </c>
      <c r="G35" s="13" t="s">
        <v>303</v>
      </c>
      <c r="H35" s="13" t="s">
        <v>304</v>
      </c>
      <c r="I35" s="13" t="s">
        <v>35</v>
      </c>
      <c r="J35" s="13" t="s">
        <v>166</v>
      </c>
    </row>
    <row r="36" spans="1:10" ht="63" customHeight="1" x14ac:dyDescent="0.25">
      <c r="A36" s="27" t="s">
        <v>305</v>
      </c>
      <c r="B36" s="27" t="s">
        <v>56</v>
      </c>
      <c r="C36" s="35" t="s">
        <v>41</v>
      </c>
      <c r="D36" s="27" t="s">
        <v>306</v>
      </c>
      <c r="E36" s="27" t="s">
        <v>307</v>
      </c>
      <c r="F36" s="27" t="s">
        <v>308</v>
      </c>
      <c r="G36" s="27" t="s">
        <v>309</v>
      </c>
      <c r="H36" s="27" t="s">
        <v>310</v>
      </c>
      <c r="I36" s="27" t="s">
        <v>37</v>
      </c>
      <c r="J36" s="27" t="s">
        <v>130</v>
      </c>
    </row>
    <row r="37" spans="1:10" ht="48" customHeight="1" x14ac:dyDescent="0.25">
      <c r="A37" s="13" t="s">
        <v>311</v>
      </c>
      <c r="B37" s="13" t="s">
        <v>56</v>
      </c>
      <c r="C37" s="33" t="s">
        <v>37</v>
      </c>
      <c r="D37" s="13" t="s">
        <v>312</v>
      </c>
      <c r="E37" s="13" t="s">
        <v>313</v>
      </c>
      <c r="F37" s="13" t="s">
        <v>314</v>
      </c>
      <c r="G37" s="13" t="s">
        <v>315</v>
      </c>
      <c r="H37" s="13" t="s">
        <v>316</v>
      </c>
      <c r="I37" s="13" t="s">
        <v>35</v>
      </c>
      <c r="J37" s="13" t="s">
        <v>166</v>
      </c>
    </row>
  </sheetData>
  <autoFilter ref="A2:J37" xr:uid="{00000000-0009-0000-0000-000002000000}"/>
  <mergeCells count="1">
    <mergeCell ref="A1:J1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59E0B"/>
  </sheetPr>
  <dimension ref="A1:D11"/>
  <sheetViews>
    <sheetView showGridLines="0" zoomScale="90" zoomScaleNormal="90" workbookViewId="0">
      <selection sqref="A1:D1"/>
    </sheetView>
  </sheetViews>
  <sheetFormatPr baseColWidth="10" defaultColWidth="8.7109375" defaultRowHeight="15" x14ac:dyDescent="0.25"/>
  <cols>
    <col min="1" max="1" width="22" customWidth="1"/>
    <col min="2" max="2" width="16" customWidth="1"/>
    <col min="3" max="4" width="58" customWidth="1"/>
  </cols>
  <sheetData>
    <row r="1" spans="1:4" ht="33.75" customHeight="1" x14ac:dyDescent="0.25">
      <c r="A1" s="7" t="s">
        <v>317</v>
      </c>
      <c r="B1" s="7"/>
      <c r="C1" s="7"/>
      <c r="D1" s="7"/>
    </row>
    <row r="2" spans="1:4" ht="24" customHeight="1" x14ac:dyDescent="0.25">
      <c r="A2" s="23" t="s">
        <v>318</v>
      </c>
      <c r="B2" s="23" t="s">
        <v>319</v>
      </c>
      <c r="C2" s="23" t="s">
        <v>107</v>
      </c>
      <c r="D2" s="23" t="s">
        <v>320</v>
      </c>
    </row>
    <row r="3" spans="1:4" ht="77.25" customHeight="1" x14ac:dyDescent="0.25">
      <c r="A3" s="13" t="s">
        <v>321</v>
      </c>
      <c r="B3" s="34" t="s">
        <v>322</v>
      </c>
      <c r="C3" s="13" t="s">
        <v>323</v>
      </c>
      <c r="D3" s="13" t="s">
        <v>324</v>
      </c>
    </row>
    <row r="4" spans="1:4" ht="63" customHeight="1" x14ac:dyDescent="0.25">
      <c r="A4" s="27" t="s">
        <v>325</v>
      </c>
      <c r="B4" s="30" t="s">
        <v>31</v>
      </c>
      <c r="C4" s="27" t="s">
        <v>326</v>
      </c>
      <c r="D4" s="27" t="s">
        <v>327</v>
      </c>
    </row>
    <row r="5" spans="1:4" ht="63" customHeight="1" x14ac:dyDescent="0.25">
      <c r="A5" s="13" t="s">
        <v>328</v>
      </c>
      <c r="B5" s="32" t="s">
        <v>329</v>
      </c>
      <c r="C5" s="13" t="s">
        <v>330</v>
      </c>
      <c r="D5" s="13" t="s">
        <v>331</v>
      </c>
    </row>
    <row r="6" spans="1:4" ht="48" customHeight="1" x14ac:dyDescent="0.25">
      <c r="A6" s="27" t="s">
        <v>332</v>
      </c>
      <c r="B6" s="34" t="s">
        <v>322</v>
      </c>
      <c r="C6" s="27" t="s">
        <v>333</v>
      </c>
      <c r="D6" s="27" t="s">
        <v>334</v>
      </c>
    </row>
    <row r="7" spans="1:4" ht="63" customHeight="1" x14ac:dyDescent="0.25">
      <c r="A7" s="13" t="s">
        <v>335</v>
      </c>
      <c r="B7" s="34" t="s">
        <v>322</v>
      </c>
      <c r="C7" s="13" t="s">
        <v>336</v>
      </c>
      <c r="D7" s="13" t="s">
        <v>337</v>
      </c>
    </row>
    <row r="8" spans="1:4" ht="48" customHeight="1" x14ac:dyDescent="0.25">
      <c r="A8" s="27" t="s">
        <v>338</v>
      </c>
      <c r="B8" s="34" t="s">
        <v>322</v>
      </c>
      <c r="C8" s="27" t="s">
        <v>339</v>
      </c>
      <c r="D8" s="27" t="s">
        <v>340</v>
      </c>
    </row>
    <row r="9" spans="1:4" ht="77.25" customHeight="1" x14ac:dyDescent="0.25">
      <c r="A9" s="13" t="s">
        <v>341</v>
      </c>
      <c r="B9" s="32" t="s">
        <v>329</v>
      </c>
      <c r="C9" s="13" t="s">
        <v>342</v>
      </c>
      <c r="D9" s="13" t="s">
        <v>343</v>
      </c>
    </row>
    <row r="10" spans="1:4" ht="48" customHeight="1" x14ac:dyDescent="0.25">
      <c r="A10" s="27" t="s">
        <v>344</v>
      </c>
      <c r="B10" s="34" t="s">
        <v>345</v>
      </c>
      <c r="C10" s="27" t="s">
        <v>346</v>
      </c>
      <c r="D10" s="27" t="s">
        <v>347</v>
      </c>
    </row>
    <row r="11" spans="1:4" ht="48" customHeight="1" x14ac:dyDescent="0.25">
      <c r="A11" s="13" t="s">
        <v>348</v>
      </c>
      <c r="B11" s="31" t="s">
        <v>33</v>
      </c>
      <c r="C11" s="13" t="s">
        <v>349</v>
      </c>
      <c r="D11" s="13" t="s">
        <v>350</v>
      </c>
    </row>
  </sheetData>
  <mergeCells count="1">
    <mergeCell ref="A1:D1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0B981"/>
  </sheetPr>
  <dimension ref="A1:L19"/>
  <sheetViews>
    <sheetView showGridLines="0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L1"/>
    </sheetView>
  </sheetViews>
  <sheetFormatPr baseColWidth="10" defaultColWidth="8.7109375" defaultRowHeight="15" x14ac:dyDescent="0.25"/>
  <cols>
    <col min="1" max="1" width="40" customWidth="1"/>
    <col min="2" max="2" width="44" customWidth="1"/>
    <col min="3" max="3" width="8" customWidth="1"/>
    <col min="4" max="4" width="12" customWidth="1"/>
    <col min="5" max="5" width="44" customWidth="1"/>
    <col min="6" max="6" width="8" customWidth="1"/>
    <col min="7" max="7" width="12" customWidth="1"/>
    <col min="8" max="8" width="26" customWidth="1"/>
    <col min="9" max="9" width="9" customWidth="1"/>
    <col min="10" max="10" width="11" customWidth="1"/>
    <col min="11" max="11" width="24" customWidth="1"/>
    <col min="12" max="12" width="34" customWidth="1"/>
  </cols>
  <sheetData>
    <row r="1" spans="1:12" ht="33.75" customHeight="1" x14ac:dyDescent="0.25">
      <c r="A1" s="7" t="s">
        <v>351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5.5" customHeight="1" x14ac:dyDescent="0.25">
      <c r="A2" s="23" t="s">
        <v>352</v>
      </c>
      <c r="B2" s="23" t="s">
        <v>353</v>
      </c>
      <c r="C2" s="23" t="s">
        <v>354</v>
      </c>
      <c r="D2" s="23" t="s">
        <v>355</v>
      </c>
      <c r="E2" s="23" t="s">
        <v>356</v>
      </c>
      <c r="F2" s="23" t="s">
        <v>354</v>
      </c>
      <c r="G2" s="23" t="s">
        <v>357</v>
      </c>
      <c r="H2" s="23" t="s">
        <v>358</v>
      </c>
      <c r="I2" s="23" t="s">
        <v>359</v>
      </c>
      <c r="J2" s="23" t="s">
        <v>360</v>
      </c>
      <c r="K2" s="23" t="s">
        <v>361</v>
      </c>
      <c r="L2" s="23" t="s">
        <v>362</v>
      </c>
    </row>
    <row r="3" spans="1:12" ht="77.25" customHeight="1" x14ac:dyDescent="0.25">
      <c r="A3" s="13" t="s">
        <v>3</v>
      </c>
      <c r="B3" s="13" t="s">
        <v>363</v>
      </c>
      <c r="C3" s="13">
        <v>76</v>
      </c>
      <c r="D3" s="13" t="s">
        <v>364</v>
      </c>
      <c r="E3" s="13" t="s">
        <v>365</v>
      </c>
      <c r="F3" s="13">
        <v>179</v>
      </c>
      <c r="G3" s="13" t="s">
        <v>366</v>
      </c>
      <c r="H3" s="13" t="s">
        <v>367</v>
      </c>
      <c r="I3" s="13">
        <v>1313</v>
      </c>
      <c r="J3" s="13" t="s">
        <v>368</v>
      </c>
      <c r="K3" s="13" t="s">
        <v>369</v>
      </c>
      <c r="L3" s="13" t="s">
        <v>370</v>
      </c>
    </row>
    <row r="4" spans="1:12" ht="63" customHeight="1" x14ac:dyDescent="0.25">
      <c r="A4" s="27" t="s">
        <v>371</v>
      </c>
      <c r="B4" s="27" t="s">
        <v>372</v>
      </c>
      <c r="C4" s="27">
        <v>67</v>
      </c>
      <c r="D4" s="27" t="s">
        <v>373</v>
      </c>
      <c r="E4" s="27" t="s">
        <v>374</v>
      </c>
      <c r="F4" s="27">
        <v>126</v>
      </c>
      <c r="G4" s="27" t="s">
        <v>322</v>
      </c>
      <c r="H4" s="27" t="s">
        <v>375</v>
      </c>
      <c r="I4" s="27">
        <v>372</v>
      </c>
      <c r="J4" s="27" t="s">
        <v>368</v>
      </c>
      <c r="K4" s="27" t="s">
        <v>376</v>
      </c>
      <c r="L4" s="27" t="s">
        <v>377</v>
      </c>
    </row>
    <row r="5" spans="1:12" ht="48" customHeight="1" x14ac:dyDescent="0.25">
      <c r="A5" s="13" t="s">
        <v>378</v>
      </c>
      <c r="B5" s="13" t="s">
        <v>379</v>
      </c>
      <c r="C5" s="13">
        <v>61</v>
      </c>
      <c r="D5" s="13" t="s">
        <v>373</v>
      </c>
      <c r="E5" s="13" t="s">
        <v>380</v>
      </c>
      <c r="F5" s="13">
        <v>110</v>
      </c>
      <c r="G5" s="13" t="s">
        <v>322</v>
      </c>
      <c r="H5" s="13" t="s">
        <v>381</v>
      </c>
      <c r="I5" s="13">
        <v>242</v>
      </c>
      <c r="J5" s="13" t="s">
        <v>382</v>
      </c>
      <c r="K5" s="13" t="s">
        <v>383</v>
      </c>
      <c r="L5" s="13" t="s">
        <v>384</v>
      </c>
    </row>
    <row r="6" spans="1:12" ht="48" customHeight="1" x14ac:dyDescent="0.25">
      <c r="A6" s="27" t="s">
        <v>385</v>
      </c>
      <c r="B6" s="27" t="s">
        <v>386</v>
      </c>
      <c r="C6" s="27">
        <v>84</v>
      </c>
      <c r="D6" s="27" t="s">
        <v>373</v>
      </c>
      <c r="E6" s="27" t="s">
        <v>387</v>
      </c>
      <c r="F6" s="27">
        <v>109</v>
      </c>
      <c r="G6" s="27" t="s">
        <v>322</v>
      </c>
      <c r="H6" s="27" t="s">
        <v>388</v>
      </c>
      <c r="I6" s="27">
        <v>291</v>
      </c>
      <c r="J6" s="27" t="s">
        <v>382</v>
      </c>
      <c r="K6" s="27" t="s">
        <v>389</v>
      </c>
      <c r="L6" s="27" t="s">
        <v>390</v>
      </c>
    </row>
    <row r="7" spans="1:12" ht="33.75" customHeight="1" x14ac:dyDescent="0.25">
      <c r="A7" s="13" t="s">
        <v>391</v>
      </c>
      <c r="B7" s="13" t="s">
        <v>392</v>
      </c>
      <c r="C7" s="13">
        <v>77</v>
      </c>
      <c r="D7" s="13" t="s">
        <v>373</v>
      </c>
      <c r="E7" s="13"/>
      <c r="F7" s="13">
        <v>0</v>
      </c>
      <c r="G7" s="13" t="s">
        <v>393</v>
      </c>
      <c r="H7" s="13" t="s">
        <v>243</v>
      </c>
      <c r="I7" s="13">
        <v>0</v>
      </c>
      <c r="J7" s="13" t="s">
        <v>368</v>
      </c>
      <c r="K7" s="13" t="s">
        <v>394</v>
      </c>
      <c r="L7" s="13" t="s">
        <v>395</v>
      </c>
    </row>
    <row r="8" spans="1:12" ht="48" customHeight="1" x14ac:dyDescent="0.25">
      <c r="A8" s="27" t="s">
        <v>396</v>
      </c>
      <c r="B8" s="27" t="s">
        <v>397</v>
      </c>
      <c r="C8" s="27">
        <v>74</v>
      </c>
      <c r="D8" s="27" t="s">
        <v>364</v>
      </c>
      <c r="E8" s="27" t="s">
        <v>398</v>
      </c>
      <c r="F8" s="27">
        <v>102</v>
      </c>
      <c r="G8" s="27" t="s">
        <v>322</v>
      </c>
      <c r="H8" s="27" t="s">
        <v>399</v>
      </c>
      <c r="I8" s="27">
        <v>559</v>
      </c>
      <c r="J8" s="27" t="s">
        <v>382</v>
      </c>
      <c r="K8" s="27" t="s">
        <v>400</v>
      </c>
      <c r="L8" s="27" t="s">
        <v>401</v>
      </c>
    </row>
    <row r="9" spans="1:12" ht="48" customHeight="1" x14ac:dyDescent="0.25">
      <c r="A9" s="13" t="s">
        <v>402</v>
      </c>
      <c r="B9" s="13" t="s">
        <v>403</v>
      </c>
      <c r="C9" s="13">
        <v>77</v>
      </c>
      <c r="D9" s="13" t="s">
        <v>364</v>
      </c>
      <c r="E9" s="13" t="s">
        <v>404</v>
      </c>
      <c r="F9" s="13">
        <v>111</v>
      </c>
      <c r="G9" s="13" t="s">
        <v>322</v>
      </c>
      <c r="H9" s="13" t="s">
        <v>405</v>
      </c>
      <c r="I9" s="13">
        <v>867</v>
      </c>
      <c r="J9" s="13" t="s">
        <v>382</v>
      </c>
      <c r="K9" s="13" t="s">
        <v>400</v>
      </c>
      <c r="L9" s="13" t="s">
        <v>406</v>
      </c>
    </row>
    <row r="10" spans="1:12" ht="48" customHeight="1" x14ac:dyDescent="0.25">
      <c r="A10" s="27" t="s">
        <v>407</v>
      </c>
      <c r="B10" s="27" t="s">
        <v>408</v>
      </c>
      <c r="C10" s="27">
        <v>65</v>
      </c>
      <c r="D10" s="34" t="s">
        <v>322</v>
      </c>
      <c r="E10" s="27" t="s">
        <v>409</v>
      </c>
      <c r="F10" s="27">
        <v>113</v>
      </c>
      <c r="G10" s="27" t="s">
        <v>322</v>
      </c>
      <c r="H10" s="27" t="s">
        <v>410</v>
      </c>
      <c r="I10" s="27">
        <v>623</v>
      </c>
      <c r="J10" s="27" t="s">
        <v>382</v>
      </c>
      <c r="K10" s="27" t="s">
        <v>400</v>
      </c>
      <c r="L10" s="27" t="s">
        <v>406</v>
      </c>
    </row>
    <row r="11" spans="1:12" ht="33.75" customHeight="1" x14ac:dyDescent="0.25">
      <c r="A11" s="13" t="s">
        <v>411</v>
      </c>
      <c r="B11" s="13" t="s">
        <v>412</v>
      </c>
      <c r="C11" s="13">
        <v>50</v>
      </c>
      <c r="D11" s="34" t="s">
        <v>322</v>
      </c>
      <c r="E11" s="13" t="s">
        <v>413</v>
      </c>
      <c r="F11" s="13">
        <v>73</v>
      </c>
      <c r="G11" s="13" t="s">
        <v>322</v>
      </c>
      <c r="H11" s="13" t="s">
        <v>414</v>
      </c>
      <c r="I11" s="13">
        <v>241</v>
      </c>
      <c r="J11" s="13" t="s">
        <v>368</v>
      </c>
      <c r="K11" s="13" t="s">
        <v>415</v>
      </c>
      <c r="L11" s="13" t="s">
        <v>416</v>
      </c>
    </row>
    <row r="12" spans="1:12" ht="48" customHeight="1" x14ac:dyDescent="0.25">
      <c r="A12" s="27" t="s">
        <v>417</v>
      </c>
      <c r="B12" s="27" t="s">
        <v>418</v>
      </c>
      <c r="C12" s="27">
        <v>89</v>
      </c>
      <c r="D12" s="27" t="s">
        <v>373</v>
      </c>
      <c r="E12" s="27"/>
      <c r="F12" s="27">
        <v>0</v>
      </c>
      <c r="G12" s="27" t="s">
        <v>393</v>
      </c>
      <c r="H12" s="27" t="s">
        <v>419</v>
      </c>
      <c r="I12" s="27">
        <v>0</v>
      </c>
      <c r="J12" s="27" t="s">
        <v>368</v>
      </c>
      <c r="K12" s="27" t="s">
        <v>420</v>
      </c>
      <c r="L12" s="27" t="s">
        <v>421</v>
      </c>
    </row>
    <row r="13" spans="1:12" ht="48" customHeight="1" x14ac:dyDescent="0.25">
      <c r="A13" s="13" t="s">
        <v>422</v>
      </c>
      <c r="B13" s="13" t="s">
        <v>423</v>
      </c>
      <c r="C13" s="13">
        <v>89</v>
      </c>
      <c r="D13" s="13" t="s">
        <v>373</v>
      </c>
      <c r="E13" s="13"/>
      <c r="F13" s="13">
        <v>0</v>
      </c>
      <c r="G13" s="13" t="s">
        <v>393</v>
      </c>
      <c r="H13" s="13" t="s">
        <v>424</v>
      </c>
      <c r="I13" s="13">
        <v>0</v>
      </c>
      <c r="J13" s="13" t="s">
        <v>368</v>
      </c>
      <c r="K13" s="13" t="s">
        <v>425</v>
      </c>
      <c r="L13" s="13" t="s">
        <v>426</v>
      </c>
    </row>
    <row r="14" spans="1:12" ht="48" customHeight="1" x14ac:dyDescent="0.25">
      <c r="A14" s="27" t="s">
        <v>427</v>
      </c>
      <c r="B14" s="27" t="s">
        <v>428</v>
      </c>
      <c r="C14" s="27">
        <v>71</v>
      </c>
      <c r="D14" s="27" t="s">
        <v>373</v>
      </c>
      <c r="E14" s="27"/>
      <c r="F14" s="27">
        <v>0</v>
      </c>
      <c r="G14" s="27" t="s">
        <v>393</v>
      </c>
      <c r="H14" s="27" t="s">
        <v>429</v>
      </c>
      <c r="I14" s="27">
        <v>0</v>
      </c>
      <c r="J14" s="27" t="s">
        <v>368</v>
      </c>
      <c r="K14" s="27" t="s">
        <v>430</v>
      </c>
      <c r="L14" s="27" t="s">
        <v>431</v>
      </c>
    </row>
    <row r="15" spans="1:12" ht="33.75" customHeight="1" x14ac:dyDescent="0.25">
      <c r="A15" s="13" t="s">
        <v>432</v>
      </c>
      <c r="B15" s="13" t="s">
        <v>433</v>
      </c>
      <c r="C15" s="13">
        <v>40</v>
      </c>
      <c r="D15" s="34" t="s">
        <v>322</v>
      </c>
      <c r="E15" s="13"/>
      <c r="F15" s="13">
        <v>0</v>
      </c>
      <c r="G15" s="13" t="s">
        <v>393</v>
      </c>
      <c r="H15" s="13" t="s">
        <v>434</v>
      </c>
      <c r="I15" s="13">
        <v>0</v>
      </c>
      <c r="J15" s="13" t="s">
        <v>368</v>
      </c>
      <c r="K15" s="13" t="s">
        <v>435</v>
      </c>
      <c r="L15" s="13" t="s">
        <v>436</v>
      </c>
    </row>
    <row r="16" spans="1:12" ht="63" customHeight="1" x14ac:dyDescent="0.25">
      <c r="A16" s="27" t="s">
        <v>437</v>
      </c>
      <c r="B16" s="27" t="s">
        <v>438</v>
      </c>
      <c r="C16" s="27">
        <v>79</v>
      </c>
      <c r="D16" s="27" t="s">
        <v>373</v>
      </c>
      <c r="E16" s="27" t="s">
        <v>439</v>
      </c>
      <c r="F16" s="27">
        <v>121</v>
      </c>
      <c r="G16" s="27" t="s">
        <v>322</v>
      </c>
      <c r="H16" s="27" t="s">
        <v>440</v>
      </c>
      <c r="I16" s="27">
        <v>150</v>
      </c>
      <c r="J16" s="27" t="s">
        <v>368</v>
      </c>
      <c r="K16" s="27" t="s">
        <v>441</v>
      </c>
      <c r="L16" s="27" t="s">
        <v>442</v>
      </c>
    </row>
    <row r="17" spans="1:12" ht="63" customHeight="1" x14ac:dyDescent="0.25">
      <c r="A17" s="13" t="s">
        <v>443</v>
      </c>
      <c r="B17" s="13" t="s">
        <v>444</v>
      </c>
      <c r="C17" s="13">
        <v>78</v>
      </c>
      <c r="D17" s="13" t="s">
        <v>373</v>
      </c>
      <c r="E17" s="13" t="s">
        <v>445</v>
      </c>
      <c r="F17" s="13">
        <v>136</v>
      </c>
      <c r="G17" s="13" t="s">
        <v>322</v>
      </c>
      <c r="H17" s="13" t="s">
        <v>446</v>
      </c>
      <c r="I17" s="13">
        <v>13</v>
      </c>
      <c r="J17" s="13" t="s">
        <v>368</v>
      </c>
      <c r="K17" s="13" t="s">
        <v>447</v>
      </c>
      <c r="L17" s="13" t="s">
        <v>448</v>
      </c>
    </row>
    <row r="19" spans="1:12" ht="19.5" customHeight="1" x14ac:dyDescent="0.25">
      <c r="A19" s="3" t="s">
        <v>449</v>
      </c>
      <c r="B19" s="3"/>
      <c r="C19" s="26">
        <f>COUNTA(A3:A17)</f>
        <v>15</v>
      </c>
      <c r="D19" s="27" t="s">
        <v>450</v>
      </c>
      <c r="E19" s="36" t="s">
        <v>451</v>
      </c>
      <c r="F19" s="26">
        <f>COUNTIF(J3:J17,"NO")</f>
        <v>5</v>
      </c>
      <c r="G19" s="36" t="s">
        <v>452</v>
      </c>
      <c r="H19" s="26">
        <f>COUNTIF(D3:D17,"Duplicada")</f>
        <v>9</v>
      </c>
      <c r="I19" s="36" t="s">
        <v>453</v>
      </c>
      <c r="J19" s="26">
        <f>COUNTIF(I3:I17,"&lt;300")</f>
        <v>10</v>
      </c>
    </row>
  </sheetData>
  <autoFilter ref="A2:L18" xr:uid="{00000000-0009-0000-0000-000004000000}"/>
  <mergeCells count="2">
    <mergeCell ref="A1:L1"/>
    <mergeCell ref="A19:B19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B5CF6"/>
  </sheetPr>
  <dimension ref="A1:D10"/>
  <sheetViews>
    <sheetView showGridLines="0" zoomScale="90" zoomScaleNormal="90" workbookViewId="0">
      <selection sqref="A1:D1"/>
    </sheetView>
  </sheetViews>
  <sheetFormatPr baseColWidth="10" defaultColWidth="8.7109375" defaultRowHeight="15" x14ac:dyDescent="0.25"/>
  <cols>
    <col min="1" max="1" width="26" customWidth="1"/>
    <col min="2" max="2" width="20" customWidth="1"/>
    <col min="3" max="3" width="54" customWidth="1"/>
    <col min="4" max="4" width="58" customWidth="1"/>
  </cols>
  <sheetData>
    <row r="1" spans="1:4" ht="33.75" customHeight="1" x14ac:dyDescent="0.25">
      <c r="A1" s="7" t="s">
        <v>454</v>
      </c>
      <c r="B1" s="7"/>
      <c r="C1" s="7"/>
      <c r="D1" s="7"/>
    </row>
    <row r="2" spans="1:4" ht="24" customHeight="1" x14ac:dyDescent="0.25">
      <c r="A2" s="23" t="s">
        <v>455</v>
      </c>
      <c r="B2" s="23" t="s">
        <v>319</v>
      </c>
      <c r="C2" s="23" t="s">
        <v>107</v>
      </c>
      <c r="D2" s="23" t="s">
        <v>456</v>
      </c>
    </row>
    <row r="3" spans="1:4" ht="63" customHeight="1" x14ac:dyDescent="0.25">
      <c r="A3" s="13" t="s">
        <v>457</v>
      </c>
      <c r="B3" s="32" t="s">
        <v>458</v>
      </c>
      <c r="C3" s="13" t="s">
        <v>459</v>
      </c>
      <c r="D3" s="13" t="s">
        <v>460</v>
      </c>
    </row>
    <row r="4" spans="1:4" ht="48" customHeight="1" x14ac:dyDescent="0.25">
      <c r="A4" s="27" t="s">
        <v>78</v>
      </c>
      <c r="B4" s="30" t="s">
        <v>461</v>
      </c>
      <c r="C4" s="27" t="s">
        <v>215</v>
      </c>
      <c r="D4" s="27" t="s">
        <v>462</v>
      </c>
    </row>
    <row r="5" spans="1:4" ht="48" customHeight="1" x14ac:dyDescent="0.25">
      <c r="A5" s="13" t="s">
        <v>463</v>
      </c>
      <c r="B5" s="32" t="s">
        <v>464</v>
      </c>
      <c r="C5" s="13" t="s">
        <v>465</v>
      </c>
      <c r="D5" s="13" t="s">
        <v>466</v>
      </c>
    </row>
    <row r="6" spans="1:4" ht="33.75" customHeight="1" x14ac:dyDescent="0.25">
      <c r="A6" s="27" t="s">
        <v>467</v>
      </c>
      <c r="B6" s="32" t="s">
        <v>464</v>
      </c>
      <c r="C6" s="27" t="s">
        <v>468</v>
      </c>
      <c r="D6" s="27" t="s">
        <v>469</v>
      </c>
    </row>
    <row r="7" spans="1:4" ht="48" customHeight="1" x14ac:dyDescent="0.25">
      <c r="A7" s="13" t="s">
        <v>470</v>
      </c>
      <c r="B7" s="32" t="s">
        <v>464</v>
      </c>
      <c r="C7" s="13" t="s">
        <v>471</v>
      </c>
      <c r="D7" s="13" t="s">
        <v>472</v>
      </c>
    </row>
    <row r="8" spans="1:4" ht="33.75" customHeight="1" x14ac:dyDescent="0.25">
      <c r="A8" s="27" t="s">
        <v>473</v>
      </c>
      <c r="B8" s="34" t="s">
        <v>474</v>
      </c>
      <c r="C8" s="27" t="s">
        <v>475</v>
      </c>
      <c r="D8" s="27" t="s">
        <v>476</v>
      </c>
    </row>
    <row r="9" spans="1:4" ht="33.75" customHeight="1" x14ac:dyDescent="0.25">
      <c r="A9" s="13" t="s">
        <v>477</v>
      </c>
      <c r="B9" s="32" t="s">
        <v>464</v>
      </c>
      <c r="C9" s="13" t="s">
        <v>478</v>
      </c>
      <c r="D9" s="13" t="s">
        <v>479</v>
      </c>
    </row>
    <row r="10" spans="1:4" ht="33.75" customHeight="1" x14ac:dyDescent="0.25">
      <c r="A10" s="27" t="s">
        <v>480</v>
      </c>
      <c r="B10" s="34" t="s">
        <v>474</v>
      </c>
      <c r="C10" s="27" t="s">
        <v>481</v>
      </c>
      <c r="D10" s="27" t="s">
        <v>482</v>
      </c>
    </row>
  </sheetData>
  <mergeCells count="1">
    <mergeCell ref="A1:D1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3B82F6"/>
  </sheetPr>
  <dimension ref="A1:D9"/>
  <sheetViews>
    <sheetView showGridLines="0" zoomScale="90" zoomScaleNormal="90" workbookViewId="0">
      <selection sqref="A1:D1"/>
    </sheetView>
  </sheetViews>
  <sheetFormatPr baseColWidth="10" defaultColWidth="8.7109375" defaultRowHeight="15" x14ac:dyDescent="0.25"/>
  <cols>
    <col min="1" max="1" width="30" customWidth="1"/>
    <col min="2" max="2" width="20" customWidth="1"/>
    <col min="3" max="3" width="50" customWidth="1"/>
    <col min="4" max="4" width="58" customWidth="1"/>
  </cols>
  <sheetData>
    <row r="1" spans="1:4" ht="33.75" customHeight="1" x14ac:dyDescent="0.25">
      <c r="A1" s="7" t="s">
        <v>483</v>
      </c>
      <c r="B1" s="7"/>
      <c r="C1" s="7"/>
      <c r="D1" s="7"/>
    </row>
    <row r="2" spans="1:4" ht="24" customHeight="1" x14ac:dyDescent="0.25">
      <c r="A2" s="23" t="s">
        <v>455</v>
      </c>
      <c r="B2" s="23" t="s">
        <v>319</v>
      </c>
      <c r="C2" s="23" t="s">
        <v>107</v>
      </c>
      <c r="D2" s="23" t="s">
        <v>456</v>
      </c>
    </row>
    <row r="3" spans="1:4" ht="48" customHeight="1" x14ac:dyDescent="0.25">
      <c r="A3" s="13" t="s">
        <v>484</v>
      </c>
      <c r="B3" s="34" t="s">
        <v>474</v>
      </c>
      <c r="C3" s="13" t="s">
        <v>485</v>
      </c>
      <c r="D3" s="13" t="s">
        <v>486</v>
      </c>
    </row>
    <row r="4" spans="1:4" ht="48" customHeight="1" x14ac:dyDescent="0.25">
      <c r="A4" s="27" t="s">
        <v>487</v>
      </c>
      <c r="B4" s="32" t="s">
        <v>488</v>
      </c>
      <c r="C4" s="27" t="s">
        <v>489</v>
      </c>
      <c r="D4" s="27" t="s">
        <v>490</v>
      </c>
    </row>
    <row r="5" spans="1:4" ht="48" customHeight="1" x14ac:dyDescent="0.25">
      <c r="A5" s="13" t="s">
        <v>491</v>
      </c>
      <c r="B5" s="30" t="s">
        <v>461</v>
      </c>
      <c r="C5" s="13" t="s">
        <v>492</v>
      </c>
      <c r="D5" s="13" t="s">
        <v>493</v>
      </c>
    </row>
    <row r="6" spans="1:4" ht="33.75" customHeight="1" x14ac:dyDescent="0.25">
      <c r="A6" s="27" t="s">
        <v>494</v>
      </c>
      <c r="B6" s="27" t="s">
        <v>495</v>
      </c>
      <c r="C6" s="27" t="s">
        <v>496</v>
      </c>
      <c r="D6" s="27" t="s">
        <v>497</v>
      </c>
    </row>
    <row r="7" spans="1:4" ht="63" customHeight="1" x14ac:dyDescent="0.25">
      <c r="A7" s="13" t="s">
        <v>498</v>
      </c>
      <c r="B7" s="32" t="s">
        <v>464</v>
      </c>
      <c r="C7" s="13" t="s">
        <v>499</v>
      </c>
      <c r="D7" s="13" t="s">
        <v>500</v>
      </c>
    </row>
    <row r="8" spans="1:4" ht="33.75" customHeight="1" x14ac:dyDescent="0.25">
      <c r="A8" s="27" t="s">
        <v>501</v>
      </c>
      <c r="B8" s="30" t="s">
        <v>461</v>
      </c>
      <c r="C8" s="27" t="s">
        <v>502</v>
      </c>
      <c r="D8" s="27" t="s">
        <v>503</v>
      </c>
    </row>
    <row r="9" spans="1:4" ht="33.75" customHeight="1" x14ac:dyDescent="0.25">
      <c r="A9" s="13" t="s">
        <v>504</v>
      </c>
      <c r="B9" s="30" t="s">
        <v>461</v>
      </c>
      <c r="C9" s="13" t="s">
        <v>505</v>
      </c>
      <c r="D9" s="13" t="s">
        <v>506</v>
      </c>
    </row>
  </sheetData>
  <mergeCells count="1">
    <mergeCell ref="A1:D1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6B6D4"/>
  </sheetPr>
  <dimension ref="A1:E18"/>
  <sheetViews>
    <sheetView showGridLines="0" zoomScale="90" zoomScaleNormal="90" workbookViewId="0">
      <selection sqref="A1:E1"/>
    </sheetView>
  </sheetViews>
  <sheetFormatPr baseColWidth="10" defaultColWidth="8.7109375" defaultRowHeight="15" x14ac:dyDescent="0.25"/>
  <cols>
    <col min="1" max="1" width="30" customWidth="1"/>
    <col min="2" max="2" width="40" customWidth="1"/>
    <col min="3" max="3" width="26" customWidth="1"/>
    <col min="4" max="4" width="14" customWidth="1"/>
    <col min="5" max="5" width="46" customWidth="1"/>
  </cols>
  <sheetData>
    <row r="1" spans="1:5" ht="33.75" customHeight="1" x14ac:dyDescent="0.25">
      <c r="A1" s="7" t="s">
        <v>507</v>
      </c>
      <c r="B1" s="7"/>
      <c r="C1" s="7"/>
      <c r="D1" s="7"/>
      <c r="E1" s="7"/>
    </row>
    <row r="2" spans="1:5" ht="24" customHeight="1" x14ac:dyDescent="0.25">
      <c r="A2" s="23" t="s">
        <v>508</v>
      </c>
      <c r="B2" s="23" t="s">
        <v>509</v>
      </c>
      <c r="C2" s="23" t="s">
        <v>510</v>
      </c>
      <c r="D2" s="23" t="s">
        <v>319</v>
      </c>
      <c r="E2" s="23" t="s">
        <v>511</v>
      </c>
    </row>
    <row r="3" spans="1:5" ht="33.75" customHeight="1" x14ac:dyDescent="0.25">
      <c r="A3" s="13" t="s">
        <v>512</v>
      </c>
      <c r="B3" s="13" t="s">
        <v>513</v>
      </c>
      <c r="C3" s="13" t="s">
        <v>514</v>
      </c>
      <c r="D3" s="32" t="s">
        <v>329</v>
      </c>
      <c r="E3" s="13" t="s">
        <v>515</v>
      </c>
    </row>
    <row r="4" spans="1:5" ht="33.75" customHeight="1" x14ac:dyDescent="0.25">
      <c r="A4" s="27" t="s">
        <v>516</v>
      </c>
      <c r="B4" s="27" t="s">
        <v>517</v>
      </c>
      <c r="C4" s="27" t="s">
        <v>514</v>
      </c>
      <c r="D4" s="32" t="s">
        <v>329</v>
      </c>
      <c r="E4" s="27" t="s">
        <v>518</v>
      </c>
    </row>
    <row r="5" spans="1:5" ht="19.5" customHeight="1" x14ac:dyDescent="0.25">
      <c r="A5" s="13" t="s">
        <v>519</v>
      </c>
      <c r="B5" s="13" t="s">
        <v>520</v>
      </c>
      <c r="C5" s="13" t="s">
        <v>521</v>
      </c>
      <c r="D5" s="34" t="s">
        <v>322</v>
      </c>
      <c r="E5" s="13" t="s">
        <v>522</v>
      </c>
    </row>
    <row r="6" spans="1:5" ht="33.75" customHeight="1" x14ac:dyDescent="0.25">
      <c r="A6" s="27" t="s">
        <v>523</v>
      </c>
      <c r="B6" s="27" t="s">
        <v>524</v>
      </c>
      <c r="C6" s="27" t="s">
        <v>525</v>
      </c>
      <c r="D6" s="32" t="s">
        <v>329</v>
      </c>
      <c r="E6" s="27" t="s">
        <v>526</v>
      </c>
    </row>
    <row r="7" spans="1:5" ht="19.5" customHeight="1" x14ac:dyDescent="0.25">
      <c r="A7" s="13" t="s">
        <v>527</v>
      </c>
      <c r="B7" s="13" t="s">
        <v>528</v>
      </c>
      <c r="C7" s="13" t="s">
        <v>529</v>
      </c>
      <c r="D7" s="34" t="s">
        <v>322</v>
      </c>
      <c r="E7" s="13" t="s">
        <v>530</v>
      </c>
    </row>
    <row r="8" spans="1:5" ht="19.5" customHeight="1" x14ac:dyDescent="0.25">
      <c r="A8" s="27" t="s">
        <v>531</v>
      </c>
      <c r="B8" s="27" t="s">
        <v>532</v>
      </c>
      <c r="C8" s="27" t="s">
        <v>533</v>
      </c>
      <c r="D8" s="34" t="s">
        <v>322</v>
      </c>
      <c r="E8" s="27" t="s">
        <v>534</v>
      </c>
    </row>
    <row r="9" spans="1:5" ht="33.75" customHeight="1" x14ac:dyDescent="0.25">
      <c r="A9" s="13" t="s">
        <v>535</v>
      </c>
      <c r="B9" s="13" t="s">
        <v>536</v>
      </c>
      <c r="C9" s="13" t="s">
        <v>537</v>
      </c>
      <c r="D9" s="32" t="s">
        <v>329</v>
      </c>
      <c r="E9" s="13" t="s">
        <v>538</v>
      </c>
    </row>
    <row r="10" spans="1:5" ht="33.75" customHeight="1" x14ac:dyDescent="0.25">
      <c r="A10" s="27" t="s">
        <v>539</v>
      </c>
      <c r="B10" s="27" t="s">
        <v>540</v>
      </c>
      <c r="C10" s="27" t="s">
        <v>541</v>
      </c>
      <c r="D10" s="35" t="s">
        <v>542</v>
      </c>
      <c r="E10" s="27" t="s">
        <v>543</v>
      </c>
    </row>
    <row r="18" spans="1:5" ht="18" customHeight="1" x14ac:dyDescent="0.25">
      <c r="A18" s="2" t="s">
        <v>544</v>
      </c>
      <c r="B18" s="2"/>
      <c r="C18" s="2"/>
      <c r="D18" s="2"/>
      <c r="E18" s="2"/>
    </row>
  </sheetData>
  <mergeCells count="2">
    <mergeCell ref="A1:E1"/>
    <mergeCell ref="A18:E18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C3AED"/>
  </sheetPr>
  <dimension ref="A1:H31"/>
  <sheetViews>
    <sheetView showGridLines="0" zoomScale="90" zoomScaleNormal="90" workbookViewId="0">
      <selection sqref="A1:H1"/>
    </sheetView>
  </sheetViews>
  <sheetFormatPr baseColWidth="10" defaultColWidth="8.7109375" defaultRowHeight="15" x14ac:dyDescent="0.25"/>
  <cols>
    <col min="1" max="1" width="10" customWidth="1"/>
    <col min="2" max="2" width="26" customWidth="1"/>
    <col min="3" max="3" width="10" customWidth="1"/>
    <col min="4" max="4" width="60" customWidth="1"/>
    <col min="5" max="5" width="22" customWidth="1"/>
    <col min="6" max="7" width="12" customWidth="1"/>
    <col min="8" max="8" width="34" customWidth="1"/>
  </cols>
  <sheetData>
    <row r="1" spans="1:8" ht="33.75" customHeight="1" x14ac:dyDescent="0.25">
      <c r="A1" s="7" t="s">
        <v>545</v>
      </c>
      <c r="B1" s="7"/>
      <c r="C1" s="7"/>
      <c r="D1" s="7"/>
      <c r="E1" s="7"/>
      <c r="F1" s="7"/>
      <c r="G1" s="7"/>
      <c r="H1" s="7"/>
    </row>
    <row r="2" spans="1:8" ht="24" customHeight="1" x14ac:dyDescent="0.25">
      <c r="A2" s="23" t="s">
        <v>546</v>
      </c>
      <c r="B2" s="23" t="s">
        <v>547</v>
      </c>
      <c r="C2" s="23" t="s">
        <v>548</v>
      </c>
      <c r="D2" s="23" t="s">
        <v>549</v>
      </c>
      <c r="E2" s="23" t="s">
        <v>50</v>
      </c>
      <c r="F2" s="23" t="s">
        <v>109</v>
      </c>
      <c r="G2" s="23" t="s">
        <v>110</v>
      </c>
      <c r="H2" s="23" t="s">
        <v>550</v>
      </c>
    </row>
    <row r="3" spans="1:8" ht="48" customHeight="1" x14ac:dyDescent="0.25">
      <c r="A3" s="13" t="s">
        <v>83</v>
      </c>
      <c r="B3" s="13" t="s">
        <v>551</v>
      </c>
      <c r="C3" s="13" t="s">
        <v>552</v>
      </c>
      <c r="D3" s="13" t="s">
        <v>553</v>
      </c>
      <c r="E3" s="13" t="s">
        <v>52</v>
      </c>
      <c r="F3" s="31" t="s">
        <v>33</v>
      </c>
      <c r="G3" s="13" t="s">
        <v>37</v>
      </c>
      <c r="H3" s="13" t="s">
        <v>554</v>
      </c>
    </row>
    <row r="4" spans="1:8" ht="33.75" customHeight="1" x14ac:dyDescent="0.25">
      <c r="A4" s="27" t="s">
        <v>85</v>
      </c>
      <c r="B4" s="27" t="s">
        <v>551</v>
      </c>
      <c r="C4" s="27" t="s">
        <v>552</v>
      </c>
      <c r="D4" s="27" t="s">
        <v>555</v>
      </c>
      <c r="E4" s="27" t="s">
        <v>52</v>
      </c>
      <c r="F4" s="31" t="s">
        <v>33</v>
      </c>
      <c r="G4" s="27" t="s">
        <v>37</v>
      </c>
      <c r="H4" s="27" t="s">
        <v>556</v>
      </c>
    </row>
    <row r="5" spans="1:8" ht="33.75" customHeight="1" x14ac:dyDescent="0.25">
      <c r="A5" s="13" t="s">
        <v>87</v>
      </c>
      <c r="B5" s="13" t="s">
        <v>551</v>
      </c>
      <c r="C5" s="13" t="s">
        <v>557</v>
      </c>
      <c r="D5" s="13" t="s">
        <v>558</v>
      </c>
      <c r="E5" s="13" t="s">
        <v>559</v>
      </c>
      <c r="F5" s="32" t="s">
        <v>35</v>
      </c>
      <c r="G5" s="13" t="s">
        <v>37</v>
      </c>
      <c r="H5" s="13" t="s">
        <v>560</v>
      </c>
    </row>
    <row r="6" spans="1:8" ht="33.75" customHeight="1" x14ac:dyDescent="0.25">
      <c r="A6" s="27" t="s">
        <v>155</v>
      </c>
      <c r="B6" s="27" t="s">
        <v>551</v>
      </c>
      <c r="C6" s="27" t="s">
        <v>552</v>
      </c>
      <c r="D6" s="27" t="s">
        <v>561</v>
      </c>
      <c r="E6" s="27" t="s">
        <v>562</v>
      </c>
      <c r="F6" s="32" t="s">
        <v>35</v>
      </c>
      <c r="G6" s="27" t="s">
        <v>37</v>
      </c>
      <c r="H6" s="27" t="s">
        <v>563</v>
      </c>
    </row>
    <row r="7" spans="1:8" ht="33.75" customHeight="1" x14ac:dyDescent="0.25">
      <c r="A7" s="13" t="s">
        <v>167</v>
      </c>
      <c r="B7" s="13" t="s">
        <v>551</v>
      </c>
      <c r="C7" s="13" t="s">
        <v>552</v>
      </c>
      <c r="D7" s="13" t="s">
        <v>564</v>
      </c>
      <c r="E7" s="13" t="s">
        <v>562</v>
      </c>
      <c r="F7" s="32" t="s">
        <v>35</v>
      </c>
      <c r="G7" s="13" t="s">
        <v>37</v>
      </c>
      <c r="H7" s="13" t="s">
        <v>565</v>
      </c>
    </row>
    <row r="8" spans="1:8" ht="33.75" customHeight="1" x14ac:dyDescent="0.25">
      <c r="A8" s="27" t="s">
        <v>143</v>
      </c>
      <c r="B8" s="27" t="s">
        <v>551</v>
      </c>
      <c r="C8" s="27" t="s">
        <v>566</v>
      </c>
      <c r="D8" s="27" t="s">
        <v>567</v>
      </c>
      <c r="E8" s="27" t="s">
        <v>562</v>
      </c>
      <c r="F8" s="32" t="s">
        <v>35</v>
      </c>
      <c r="G8" s="27" t="s">
        <v>37</v>
      </c>
      <c r="H8" s="27" t="s">
        <v>568</v>
      </c>
    </row>
    <row r="9" spans="1:8" ht="33.75" customHeight="1" x14ac:dyDescent="0.25">
      <c r="A9" s="13" t="s">
        <v>197</v>
      </c>
      <c r="B9" s="13" t="s">
        <v>551</v>
      </c>
      <c r="C9" s="13" t="s">
        <v>566</v>
      </c>
      <c r="D9" s="13" t="s">
        <v>569</v>
      </c>
      <c r="E9" s="13" t="s">
        <v>562</v>
      </c>
      <c r="F9" s="32" t="s">
        <v>35</v>
      </c>
      <c r="G9" s="13" t="s">
        <v>37</v>
      </c>
      <c r="H9" s="13" t="s">
        <v>570</v>
      </c>
    </row>
    <row r="10" spans="1:8" ht="48" customHeight="1" x14ac:dyDescent="0.25">
      <c r="A10" s="27" t="s">
        <v>91</v>
      </c>
      <c r="B10" s="27" t="s">
        <v>551</v>
      </c>
      <c r="C10" s="27" t="s">
        <v>571</v>
      </c>
      <c r="D10" s="27" t="s">
        <v>572</v>
      </c>
      <c r="E10" s="27" t="s">
        <v>573</v>
      </c>
      <c r="F10" s="31" t="s">
        <v>33</v>
      </c>
      <c r="G10" s="27" t="s">
        <v>35</v>
      </c>
      <c r="H10" s="27" t="s">
        <v>574</v>
      </c>
    </row>
    <row r="11" spans="1:8" ht="33.75" customHeight="1" x14ac:dyDescent="0.25">
      <c r="A11" s="13" t="s">
        <v>305</v>
      </c>
      <c r="B11" s="13" t="s">
        <v>551</v>
      </c>
      <c r="C11" s="13" t="s">
        <v>566</v>
      </c>
      <c r="D11" s="13" t="s">
        <v>575</v>
      </c>
      <c r="E11" s="13" t="s">
        <v>576</v>
      </c>
      <c r="F11" s="32" t="s">
        <v>35</v>
      </c>
      <c r="G11" s="13" t="s">
        <v>37</v>
      </c>
      <c r="H11" s="13" t="s">
        <v>577</v>
      </c>
    </row>
    <row r="12" spans="1:8" ht="48" customHeight="1" x14ac:dyDescent="0.25">
      <c r="A12" s="27" t="s">
        <v>89</v>
      </c>
      <c r="B12" s="27" t="s">
        <v>578</v>
      </c>
      <c r="C12" s="27" t="s">
        <v>579</v>
      </c>
      <c r="D12" s="27" t="s">
        <v>580</v>
      </c>
      <c r="E12" s="27" t="s">
        <v>581</v>
      </c>
      <c r="F12" s="31" t="s">
        <v>33</v>
      </c>
      <c r="G12" s="27" t="s">
        <v>33</v>
      </c>
      <c r="H12" s="27" t="s">
        <v>582</v>
      </c>
    </row>
    <row r="13" spans="1:8" ht="48" customHeight="1" x14ac:dyDescent="0.25">
      <c r="A13" s="13" t="s">
        <v>131</v>
      </c>
      <c r="B13" s="13" t="s">
        <v>578</v>
      </c>
      <c r="C13" s="13" t="s">
        <v>579</v>
      </c>
      <c r="D13" s="13" t="s">
        <v>583</v>
      </c>
      <c r="E13" s="13" t="s">
        <v>559</v>
      </c>
      <c r="F13" s="32" t="s">
        <v>35</v>
      </c>
      <c r="G13" s="13" t="s">
        <v>37</v>
      </c>
      <c r="H13" s="13" t="s">
        <v>584</v>
      </c>
    </row>
    <row r="14" spans="1:8" ht="33.75" customHeight="1" x14ac:dyDescent="0.25">
      <c r="A14" s="27" t="s">
        <v>137</v>
      </c>
      <c r="B14" s="27" t="s">
        <v>578</v>
      </c>
      <c r="C14" s="27" t="s">
        <v>579</v>
      </c>
      <c r="D14" s="27" t="s">
        <v>585</v>
      </c>
      <c r="E14" s="27" t="s">
        <v>52</v>
      </c>
      <c r="F14" s="32" t="s">
        <v>35</v>
      </c>
      <c r="G14" s="27" t="s">
        <v>37</v>
      </c>
      <c r="H14" s="27" t="s">
        <v>586</v>
      </c>
    </row>
    <row r="15" spans="1:8" ht="33.75" customHeight="1" x14ac:dyDescent="0.25">
      <c r="A15" s="13" t="s">
        <v>202</v>
      </c>
      <c r="B15" s="13" t="s">
        <v>578</v>
      </c>
      <c r="C15" s="13" t="s">
        <v>579</v>
      </c>
      <c r="D15" s="13" t="s">
        <v>587</v>
      </c>
      <c r="E15" s="13" t="s">
        <v>562</v>
      </c>
      <c r="F15" s="32" t="s">
        <v>35</v>
      </c>
      <c r="G15" s="13" t="s">
        <v>35</v>
      </c>
      <c r="H15" s="13" t="s">
        <v>588</v>
      </c>
    </row>
    <row r="16" spans="1:8" ht="33.75" customHeight="1" x14ac:dyDescent="0.25">
      <c r="A16" s="27" t="s">
        <v>191</v>
      </c>
      <c r="B16" s="27" t="s">
        <v>578</v>
      </c>
      <c r="C16" s="27" t="s">
        <v>579</v>
      </c>
      <c r="D16" s="27" t="s">
        <v>589</v>
      </c>
      <c r="E16" s="27" t="s">
        <v>562</v>
      </c>
      <c r="F16" s="32" t="s">
        <v>35</v>
      </c>
      <c r="G16" s="27" t="s">
        <v>37</v>
      </c>
      <c r="H16" s="27" t="s">
        <v>590</v>
      </c>
    </row>
    <row r="17" spans="1:8" ht="33.75" customHeight="1" x14ac:dyDescent="0.25">
      <c r="A17" s="13" t="s">
        <v>225</v>
      </c>
      <c r="B17" s="13" t="s">
        <v>578</v>
      </c>
      <c r="C17" s="13" t="s">
        <v>579</v>
      </c>
      <c r="D17" s="13" t="s">
        <v>591</v>
      </c>
      <c r="E17" s="13" t="s">
        <v>559</v>
      </c>
      <c r="F17" s="32" t="s">
        <v>35</v>
      </c>
      <c r="G17" s="13" t="s">
        <v>37</v>
      </c>
      <c r="H17" s="13" t="s">
        <v>592</v>
      </c>
    </row>
    <row r="18" spans="1:8" ht="33.75" customHeight="1" x14ac:dyDescent="0.25">
      <c r="A18" s="27" t="s">
        <v>231</v>
      </c>
      <c r="B18" s="27" t="s">
        <v>578</v>
      </c>
      <c r="C18" s="27" t="s">
        <v>593</v>
      </c>
      <c r="D18" s="27" t="s">
        <v>594</v>
      </c>
      <c r="E18" s="27" t="s">
        <v>559</v>
      </c>
      <c r="F18" s="32" t="s">
        <v>35</v>
      </c>
      <c r="G18" s="27" t="s">
        <v>35</v>
      </c>
      <c r="H18" s="27" t="s">
        <v>595</v>
      </c>
    </row>
    <row r="19" spans="1:8" ht="33.75" customHeight="1" x14ac:dyDescent="0.25">
      <c r="A19" s="13" t="s">
        <v>260</v>
      </c>
      <c r="B19" s="13" t="s">
        <v>578</v>
      </c>
      <c r="C19" s="13" t="s">
        <v>596</v>
      </c>
      <c r="D19" s="13" t="s">
        <v>597</v>
      </c>
      <c r="E19" s="13" t="s">
        <v>573</v>
      </c>
      <c r="F19" s="32" t="s">
        <v>35</v>
      </c>
      <c r="G19" s="13" t="s">
        <v>37</v>
      </c>
      <c r="H19" s="13" t="s">
        <v>598</v>
      </c>
    </row>
    <row r="20" spans="1:8" ht="33.75" customHeight="1" x14ac:dyDescent="0.25">
      <c r="A20" s="27" t="s">
        <v>149</v>
      </c>
      <c r="B20" s="27" t="s">
        <v>578</v>
      </c>
      <c r="C20" s="27" t="s">
        <v>596</v>
      </c>
      <c r="D20" s="27" t="s">
        <v>599</v>
      </c>
      <c r="E20" s="27" t="s">
        <v>52</v>
      </c>
      <c r="F20" s="33" t="s">
        <v>37</v>
      </c>
      <c r="G20" s="27" t="s">
        <v>37</v>
      </c>
      <c r="H20" s="27" t="s">
        <v>600</v>
      </c>
    </row>
    <row r="21" spans="1:8" ht="33.75" customHeight="1" x14ac:dyDescent="0.25">
      <c r="A21" s="13" t="s">
        <v>89</v>
      </c>
      <c r="B21" s="13" t="s">
        <v>601</v>
      </c>
      <c r="C21" s="13" t="s">
        <v>602</v>
      </c>
      <c r="D21" s="13" t="s">
        <v>603</v>
      </c>
      <c r="E21" s="13" t="s">
        <v>581</v>
      </c>
      <c r="F21" s="31" t="s">
        <v>33</v>
      </c>
      <c r="G21" s="13" t="s">
        <v>33</v>
      </c>
      <c r="H21" s="13" t="s">
        <v>604</v>
      </c>
    </row>
    <row r="22" spans="1:8" ht="33.75" customHeight="1" x14ac:dyDescent="0.25">
      <c r="A22" s="27" t="s">
        <v>236</v>
      </c>
      <c r="B22" s="27" t="s">
        <v>601</v>
      </c>
      <c r="C22" s="27" t="s">
        <v>605</v>
      </c>
      <c r="D22" s="27" t="s">
        <v>606</v>
      </c>
      <c r="E22" s="27" t="s">
        <v>559</v>
      </c>
      <c r="F22" s="27" t="s">
        <v>607</v>
      </c>
      <c r="G22" s="27" t="s">
        <v>33</v>
      </c>
      <c r="H22" s="27" t="s">
        <v>608</v>
      </c>
    </row>
    <row r="23" spans="1:8" ht="33.75" customHeight="1" x14ac:dyDescent="0.25">
      <c r="A23" s="13" t="s">
        <v>161</v>
      </c>
      <c r="B23" s="13" t="s">
        <v>601</v>
      </c>
      <c r="C23" s="13" t="s">
        <v>596</v>
      </c>
      <c r="D23" s="13" t="s">
        <v>609</v>
      </c>
      <c r="E23" s="13" t="s">
        <v>52</v>
      </c>
      <c r="F23" s="33" t="s">
        <v>37</v>
      </c>
      <c r="G23" s="13" t="s">
        <v>37</v>
      </c>
      <c r="H23" s="13" t="s">
        <v>610</v>
      </c>
    </row>
    <row r="24" spans="1:8" ht="33.75" customHeight="1" x14ac:dyDescent="0.25">
      <c r="A24" s="27" t="s">
        <v>173</v>
      </c>
      <c r="B24" s="27" t="s">
        <v>601</v>
      </c>
      <c r="C24" s="27" t="s">
        <v>611</v>
      </c>
      <c r="D24" s="27" t="s">
        <v>612</v>
      </c>
      <c r="E24" s="27" t="s">
        <v>576</v>
      </c>
      <c r="F24" s="32" t="s">
        <v>35</v>
      </c>
      <c r="G24" s="27" t="s">
        <v>35</v>
      </c>
      <c r="H24" s="27" t="s">
        <v>613</v>
      </c>
    </row>
    <row r="25" spans="1:8" ht="33.75" customHeight="1" x14ac:dyDescent="0.25">
      <c r="A25" s="13" t="s">
        <v>179</v>
      </c>
      <c r="B25" s="13" t="s">
        <v>601</v>
      </c>
      <c r="C25" s="13" t="s">
        <v>596</v>
      </c>
      <c r="D25" s="13" t="s">
        <v>614</v>
      </c>
      <c r="E25" s="13" t="s">
        <v>52</v>
      </c>
      <c r="F25" s="33" t="s">
        <v>37</v>
      </c>
      <c r="G25" s="13" t="s">
        <v>37</v>
      </c>
      <c r="H25" s="13" t="s">
        <v>615</v>
      </c>
    </row>
    <row r="26" spans="1:8" ht="33.75" customHeight="1" x14ac:dyDescent="0.25">
      <c r="A26" s="27" t="s">
        <v>293</v>
      </c>
      <c r="B26" s="27" t="s">
        <v>601</v>
      </c>
      <c r="C26" s="27" t="s">
        <v>596</v>
      </c>
      <c r="D26" s="27" t="s">
        <v>616</v>
      </c>
      <c r="E26" s="27" t="s">
        <v>576</v>
      </c>
      <c r="F26" s="33" t="s">
        <v>37</v>
      </c>
      <c r="G26" s="27" t="s">
        <v>37</v>
      </c>
      <c r="H26" s="27" t="s">
        <v>617</v>
      </c>
    </row>
    <row r="27" spans="1:8" ht="33.75" customHeight="1" x14ac:dyDescent="0.25">
      <c r="A27" s="13" t="s">
        <v>311</v>
      </c>
      <c r="B27" s="13" t="s">
        <v>601</v>
      </c>
      <c r="C27" s="13" t="s">
        <v>618</v>
      </c>
      <c r="D27" s="13" t="s">
        <v>619</v>
      </c>
      <c r="E27" s="13" t="s">
        <v>576</v>
      </c>
      <c r="F27" s="33" t="s">
        <v>37</v>
      </c>
      <c r="G27" s="13" t="s">
        <v>35</v>
      </c>
      <c r="H27" s="13" t="s">
        <v>620</v>
      </c>
    </row>
    <row r="28" spans="1:8" ht="19.5" customHeight="1" x14ac:dyDescent="0.25">
      <c r="A28" s="27" t="s">
        <v>271</v>
      </c>
      <c r="B28" s="27" t="s">
        <v>601</v>
      </c>
      <c r="C28" s="27" t="s">
        <v>618</v>
      </c>
      <c r="D28" s="27" t="s">
        <v>621</v>
      </c>
      <c r="E28" s="27" t="s">
        <v>573</v>
      </c>
      <c r="F28" s="33" t="s">
        <v>37</v>
      </c>
      <c r="G28" s="27" t="s">
        <v>37</v>
      </c>
      <c r="H28" s="27" t="s">
        <v>622</v>
      </c>
    </row>
    <row r="29" spans="1:8" ht="33.75" customHeight="1" x14ac:dyDescent="0.25">
      <c r="A29" s="13" t="s">
        <v>242</v>
      </c>
      <c r="B29" s="13" t="s">
        <v>601</v>
      </c>
      <c r="C29" s="13" t="s">
        <v>605</v>
      </c>
      <c r="D29" s="13" t="s">
        <v>623</v>
      </c>
      <c r="E29" s="13" t="s">
        <v>559</v>
      </c>
      <c r="F29" s="33" t="s">
        <v>37</v>
      </c>
      <c r="G29" s="13" t="s">
        <v>37</v>
      </c>
      <c r="H29" s="13" t="s">
        <v>624</v>
      </c>
    </row>
    <row r="31" spans="1:8" ht="19.5" customHeight="1" x14ac:dyDescent="0.25">
      <c r="A31" s="3" t="s">
        <v>625</v>
      </c>
      <c r="B31" s="3"/>
      <c r="C31" s="26">
        <f>COUNTA(A3:A29)</f>
        <v>27</v>
      </c>
      <c r="D31" s="27" t="str">
        <f>"Fase 1: "&amp;COUNTIF(B3:B29,"Fase 1 · 0-30 días")&amp;" · Fase 2: "&amp;COUNTIF(B3:B29,"Fase 2 · 30-60 días")&amp;" · Fase 3: "&amp;COUNTIF(B3:B29,"Fase 3 · 60-90+ días")</f>
        <v>Fase 1: 9 · Fase 2: 9 · Fase 3: 9</v>
      </c>
    </row>
  </sheetData>
  <mergeCells count="2">
    <mergeCell ref="A1:H1"/>
    <mergeCell ref="A31:B31"/>
  </mergeCell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64748B"/>
  </sheetPr>
  <dimension ref="A1:C30"/>
  <sheetViews>
    <sheetView showGridLines="0" zoomScale="90" zoomScaleNormal="90" workbookViewId="0">
      <selection sqref="A1:C1"/>
    </sheetView>
  </sheetViews>
  <sheetFormatPr baseColWidth="10" defaultColWidth="8.7109375" defaultRowHeight="15" x14ac:dyDescent="0.25"/>
  <cols>
    <col min="1" max="1" width="34" customWidth="1"/>
    <col min="2" max="2" width="14" customWidth="1"/>
    <col min="3" max="3" width="64" customWidth="1"/>
  </cols>
  <sheetData>
    <row r="1" spans="1:3" ht="33.75" customHeight="1" x14ac:dyDescent="0.25">
      <c r="A1" s="7" t="s">
        <v>626</v>
      </c>
      <c r="B1" s="7"/>
      <c r="C1" s="7"/>
    </row>
    <row r="2" spans="1:3" ht="21.75" customHeight="1" x14ac:dyDescent="0.25">
      <c r="A2" s="23" t="s">
        <v>627</v>
      </c>
      <c r="B2" s="23" t="s">
        <v>628</v>
      </c>
      <c r="C2" s="23" t="s">
        <v>629</v>
      </c>
    </row>
    <row r="3" spans="1:3" ht="19.5" customHeight="1" x14ac:dyDescent="0.25">
      <c r="A3" s="22" t="s">
        <v>630</v>
      </c>
      <c r="B3" s="24">
        <v>1</v>
      </c>
      <c r="C3" s="13" t="s">
        <v>631</v>
      </c>
    </row>
    <row r="4" spans="1:3" ht="33.75" customHeight="1" x14ac:dyDescent="0.25">
      <c r="A4" s="22" t="s">
        <v>632</v>
      </c>
      <c r="B4" s="24">
        <v>291</v>
      </c>
      <c r="C4" s="13" t="s">
        <v>633</v>
      </c>
    </row>
    <row r="5" spans="1:3" ht="19.5" customHeight="1" x14ac:dyDescent="0.25">
      <c r="A5" s="22" t="s">
        <v>634</v>
      </c>
      <c r="B5" s="24">
        <v>211</v>
      </c>
      <c r="C5" s="13" t="s">
        <v>635</v>
      </c>
    </row>
    <row r="6" spans="1:3" ht="33.75" customHeight="1" x14ac:dyDescent="0.25">
      <c r="A6" s="22" t="s">
        <v>636</v>
      </c>
      <c r="B6" s="24">
        <v>25</v>
      </c>
      <c r="C6" s="13" t="s">
        <v>637</v>
      </c>
    </row>
    <row r="7" spans="1:3" ht="19.5" customHeight="1" x14ac:dyDescent="0.25">
      <c r="A7" s="22" t="s">
        <v>638</v>
      </c>
      <c r="B7" s="24">
        <v>5</v>
      </c>
      <c r="C7" s="13" t="s">
        <v>639</v>
      </c>
    </row>
    <row r="8" spans="1:3" ht="19.5" customHeight="1" x14ac:dyDescent="0.25">
      <c r="A8" s="22" t="s">
        <v>640</v>
      </c>
      <c r="B8" s="24">
        <v>1</v>
      </c>
      <c r="C8" s="13" t="s">
        <v>641</v>
      </c>
    </row>
    <row r="9" spans="1:3" ht="19.5" customHeight="1" x14ac:dyDescent="0.25">
      <c r="A9" s="22" t="s">
        <v>209</v>
      </c>
      <c r="B9" s="24">
        <v>1</v>
      </c>
      <c r="C9" s="13" t="s">
        <v>642</v>
      </c>
    </row>
    <row r="10" spans="1:3" ht="19.5" customHeight="1" x14ac:dyDescent="0.25">
      <c r="A10" s="22" t="s">
        <v>643</v>
      </c>
      <c r="B10" s="24">
        <v>1</v>
      </c>
      <c r="C10" s="13" t="s">
        <v>644</v>
      </c>
    </row>
    <row r="11" spans="1:3" ht="19.5" customHeight="1" x14ac:dyDescent="0.25">
      <c r="A11" s="22" t="s">
        <v>138</v>
      </c>
      <c r="B11" s="24">
        <v>1</v>
      </c>
      <c r="C11" s="13" t="s">
        <v>645</v>
      </c>
    </row>
    <row r="12" spans="1:3" ht="19.5" customHeight="1" x14ac:dyDescent="0.25">
      <c r="A12" s="22" t="s">
        <v>646</v>
      </c>
      <c r="B12" s="24">
        <v>1</v>
      </c>
      <c r="C12" s="13" t="s">
        <v>647</v>
      </c>
    </row>
    <row r="13" spans="1:3" ht="19.5" customHeight="1" x14ac:dyDescent="0.25">
      <c r="A13" s="22" t="s">
        <v>648</v>
      </c>
      <c r="B13" s="24">
        <v>1</v>
      </c>
      <c r="C13" s="13" t="s">
        <v>434</v>
      </c>
    </row>
    <row r="14" spans="1:3" x14ac:dyDescent="0.25">
      <c r="A14" s="12" t="s">
        <v>649</v>
      </c>
      <c r="B14" s="26">
        <f>SUM(B3:B13)</f>
        <v>539</v>
      </c>
      <c r="C14" s="27"/>
    </row>
    <row r="16" spans="1:3" ht="25.5" x14ac:dyDescent="0.25">
      <c r="A16" s="12" t="s">
        <v>650</v>
      </c>
      <c r="B16" s="24" t="s">
        <v>651</v>
      </c>
      <c r="C16" s="13" t="s">
        <v>652</v>
      </c>
    </row>
    <row r="18" spans="1:3" x14ac:dyDescent="0.25">
      <c r="A18" s="12" t="s">
        <v>653</v>
      </c>
    </row>
    <row r="19" spans="1:3" ht="15" customHeight="1" x14ac:dyDescent="0.25">
      <c r="A19" s="37" t="s">
        <v>654</v>
      </c>
      <c r="B19" s="20" t="s">
        <v>655</v>
      </c>
      <c r="C19" s="37" t="s">
        <v>656</v>
      </c>
    </row>
    <row r="20" spans="1:3" ht="15" customHeight="1" x14ac:dyDescent="0.25">
      <c r="A20" s="37" t="s">
        <v>657</v>
      </c>
      <c r="B20" s="20" t="s">
        <v>655</v>
      </c>
      <c r="C20" s="37" t="s">
        <v>656</v>
      </c>
    </row>
    <row r="21" spans="1:3" ht="15" customHeight="1" x14ac:dyDescent="0.25">
      <c r="A21" s="37" t="s">
        <v>658</v>
      </c>
      <c r="B21" s="20" t="s">
        <v>655</v>
      </c>
      <c r="C21" s="37" t="s">
        <v>656</v>
      </c>
    </row>
    <row r="22" spans="1:3" ht="15" customHeight="1" x14ac:dyDescent="0.25">
      <c r="A22" s="37" t="s">
        <v>659</v>
      </c>
      <c r="B22" s="20" t="s">
        <v>655</v>
      </c>
      <c r="C22" s="37" t="s">
        <v>656</v>
      </c>
    </row>
    <row r="23" spans="1:3" ht="15" customHeight="1" x14ac:dyDescent="0.25">
      <c r="A23" s="37" t="s">
        <v>660</v>
      </c>
      <c r="B23" s="20" t="s">
        <v>655</v>
      </c>
      <c r="C23" s="37" t="s">
        <v>656</v>
      </c>
    </row>
    <row r="24" spans="1:3" ht="15" customHeight="1" x14ac:dyDescent="0.25">
      <c r="A24" s="37" t="s">
        <v>661</v>
      </c>
      <c r="B24" s="20" t="s">
        <v>655</v>
      </c>
      <c r="C24" s="37" t="s">
        <v>656</v>
      </c>
    </row>
    <row r="25" spans="1:3" ht="15" customHeight="1" x14ac:dyDescent="0.25">
      <c r="A25" s="37" t="s">
        <v>662</v>
      </c>
      <c r="B25" s="20" t="s">
        <v>655</v>
      </c>
      <c r="C25" s="37" t="s">
        <v>656</v>
      </c>
    </row>
    <row r="26" spans="1:3" ht="15" customHeight="1" x14ac:dyDescent="0.25">
      <c r="A26" s="37" t="s">
        <v>663</v>
      </c>
      <c r="B26" s="20" t="s">
        <v>655</v>
      </c>
      <c r="C26" s="37" t="s">
        <v>656</v>
      </c>
    </row>
    <row r="27" spans="1:3" ht="15" customHeight="1" x14ac:dyDescent="0.25">
      <c r="A27" s="37" t="s">
        <v>664</v>
      </c>
      <c r="B27" s="20" t="s">
        <v>655</v>
      </c>
      <c r="C27" s="37" t="s">
        <v>656</v>
      </c>
    </row>
    <row r="28" spans="1:3" ht="15" customHeight="1" x14ac:dyDescent="0.25">
      <c r="A28" s="37" t="s">
        <v>665</v>
      </c>
      <c r="B28" s="20" t="s">
        <v>655</v>
      </c>
      <c r="C28" s="37" t="s">
        <v>656</v>
      </c>
    </row>
    <row r="30" spans="1:3" ht="27.75" customHeight="1" x14ac:dyDescent="0.25">
      <c r="A30" s="1" t="s">
        <v>666</v>
      </c>
      <c r="B30" s="1"/>
      <c r="C30" s="1"/>
    </row>
  </sheetData>
  <mergeCells count="2">
    <mergeCell ref="A1:C1"/>
    <mergeCell ref="A30:C30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Portada</vt:lpstr>
      <vt:lpstr>Resumen</vt:lpstr>
      <vt:lpstr>Hallazgos</vt:lpstr>
      <vt:lpstr>SEO Técnico</vt:lpstr>
      <vt:lpstr>SEO On-Page</vt:lpstr>
      <vt:lpstr>GEO</vt:lpstr>
      <vt:lpstr>AEO</vt:lpstr>
      <vt:lpstr>Rendimiento</vt:lpstr>
      <vt:lpstr>Plan de Acción</vt:lpstr>
      <vt:lpstr>Inventario Sitemap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jennifer garcia hernandez</cp:lastModifiedBy>
  <cp:revision>0</cp:revision>
  <dcterms:created xsi:type="dcterms:W3CDTF">2026-10-29T03:54:31Z</dcterms:created>
  <dcterms:modified xsi:type="dcterms:W3CDTF">2026-10-29T16:58:47Z</dcterms:modified>
  <dc:language>en-US</dc:language>
</cp:coreProperties>
</file>